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6DBB0428-84B8-C94A-A52E-0AB3D34F2F9A}" xr6:coauthVersionLast="47" xr6:coauthVersionMax="47" xr10:uidLastSave="{00000000-0000-0000-0000-000000000000}"/>
  <workbookProtection workbookAlgorithmName="SHA-512" workbookHashValue="wiqfA8c3t/mU6+KoyMPXgc/EICnuMWx4CKBrHy+aZ6XIXBl2JIi0Berw10tTSepWPFq23td7TCZeRb2dnrTJkA==" workbookSaltValue="LV+0+y1Sev/UO1kiIT9lMQ==" workbookSpinCount="100000" lockStructure="1"/>
  <bookViews>
    <workbookView showHorizontalScroll="0" xWindow="0" yWindow="500" windowWidth="18420" windowHeight="25360" tabRatio="481" xr2:uid="{00000000-000D-0000-FFFF-FFFF00000000}"/>
  </bookViews>
  <sheets>
    <sheet name="2024年度シラバス" sheetId="2" r:id="rId1"/>
  </sheets>
  <definedNames>
    <definedName name="_xlnm.Print_Area" localSheetId="0">'2024年度シラバス'!$B$1:$P$86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F85" i="2"/>
  <c r="E76" i="2" l="1"/>
  <c r="F76" i="2"/>
  <c r="S11" i="2" l="1"/>
  <c r="AB11" i="2" s="1"/>
  <c r="S12" i="2"/>
  <c r="S13" i="2"/>
  <c r="X13" i="2" s="1"/>
  <c r="S16" i="2"/>
  <c r="AA16" i="2" s="1"/>
  <c r="S18" i="2"/>
  <c r="AB18" i="2" s="1"/>
  <c r="S6" i="2"/>
  <c r="V6" i="2" s="1"/>
  <c r="S7" i="2"/>
  <c r="V7" i="2" s="1"/>
  <c r="S8" i="2"/>
  <c r="Z8" i="2" s="1"/>
  <c r="S9" i="2"/>
  <c r="AA9" i="2" s="1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C10" i="2"/>
  <c r="S10" i="2" s="1"/>
  <c r="C17" i="2"/>
  <c r="S17" i="2" s="1"/>
  <c r="S15" i="2"/>
  <c r="S14" i="2"/>
  <c r="C19" i="2"/>
  <c r="S19" i="2" s="1"/>
  <c r="C75" i="2"/>
  <c r="S75" i="2" s="1"/>
  <c r="C54" i="2"/>
  <c r="S54" i="2" s="1"/>
  <c r="C55" i="2"/>
  <c r="S55" i="2" s="1"/>
  <c r="C56" i="2"/>
  <c r="S56" i="2" s="1"/>
  <c r="C57" i="2"/>
  <c r="S57" i="2" s="1"/>
  <c r="C58" i="2"/>
  <c r="S58" i="2" s="1"/>
  <c r="C59" i="2"/>
  <c r="S59" i="2" s="1"/>
  <c r="C60" i="2"/>
  <c r="S60" i="2" s="1"/>
  <c r="T60" i="2" s="1"/>
  <c r="C61" i="2"/>
  <c r="S61" i="2" s="1"/>
  <c r="C62" i="2"/>
  <c r="S62" i="2" s="1"/>
  <c r="C63" i="2"/>
  <c r="S63" i="2" s="1"/>
  <c r="C64" i="2"/>
  <c r="S64" i="2" s="1"/>
  <c r="C65" i="2"/>
  <c r="S65" i="2" s="1"/>
  <c r="C66" i="2"/>
  <c r="S66" i="2" s="1"/>
  <c r="C67" i="2"/>
  <c r="S67" i="2" s="1"/>
  <c r="C68" i="2"/>
  <c r="S68" i="2" s="1"/>
  <c r="AB68" i="2" s="1"/>
  <c r="C69" i="2"/>
  <c r="S69" i="2" s="1"/>
  <c r="C70" i="2"/>
  <c r="S70" i="2" s="1"/>
  <c r="C71" i="2"/>
  <c r="S71" i="2" s="1"/>
  <c r="C72" i="2"/>
  <c r="S72" i="2" s="1"/>
  <c r="C73" i="2"/>
  <c r="S73" i="2" s="1"/>
  <c r="S74" i="2"/>
  <c r="C32" i="2"/>
  <c r="S32" i="2" s="1"/>
  <c r="C33" i="2"/>
  <c r="S33" i="2" s="1"/>
  <c r="C34" i="2"/>
  <c r="S34" i="2" s="1"/>
  <c r="C35" i="2"/>
  <c r="S35" i="2" s="1"/>
  <c r="C36" i="2"/>
  <c r="S36" i="2" s="1"/>
  <c r="C37" i="2"/>
  <c r="S37" i="2" s="1"/>
  <c r="C38" i="2"/>
  <c r="S38" i="2" s="1"/>
  <c r="C39" i="2"/>
  <c r="S39" i="2" s="1"/>
  <c r="C40" i="2"/>
  <c r="S40" i="2" s="1"/>
  <c r="C41" i="2"/>
  <c r="S41" i="2" s="1"/>
  <c r="C42" i="2"/>
  <c r="S42" i="2" s="1"/>
  <c r="C43" i="2"/>
  <c r="S43" i="2" s="1"/>
  <c r="C44" i="2"/>
  <c r="S44" i="2" s="1"/>
  <c r="Y44" i="2" s="1"/>
  <c r="C45" i="2"/>
  <c r="S45" i="2" s="1"/>
  <c r="C46" i="2"/>
  <c r="S46" i="2" s="1"/>
  <c r="C47" i="2"/>
  <c r="S47" i="2" s="1"/>
  <c r="C48" i="2"/>
  <c r="S48" i="2" s="1"/>
  <c r="C49" i="2"/>
  <c r="S49" i="2" s="1"/>
  <c r="C50" i="2"/>
  <c r="S50" i="2" s="1"/>
  <c r="C51" i="2"/>
  <c r="S51" i="2" s="1"/>
  <c r="C52" i="2"/>
  <c r="S52" i="2" s="1"/>
  <c r="AB52" i="2" s="1"/>
  <c r="C53" i="2"/>
  <c r="S53" i="2" s="1"/>
  <c r="C27" i="2"/>
  <c r="S27" i="2" s="1"/>
  <c r="C28" i="2"/>
  <c r="S28" i="2" s="1"/>
  <c r="C29" i="2"/>
  <c r="S29" i="2" s="1"/>
  <c r="C30" i="2"/>
  <c r="S30" i="2" s="1"/>
  <c r="C31" i="2"/>
  <c r="S31" i="2" s="1"/>
  <c r="C20" i="2"/>
  <c r="S20" i="2" s="1"/>
  <c r="T20" i="2" s="1"/>
  <c r="C21" i="2"/>
  <c r="S21" i="2" s="1"/>
  <c r="C22" i="2"/>
  <c r="S22" i="2" s="1"/>
  <c r="C23" i="2"/>
  <c r="S23" i="2" s="1"/>
  <c r="C24" i="2"/>
  <c r="S24" i="2" s="1"/>
  <c r="C25" i="2"/>
  <c r="S25" i="2" s="1"/>
  <c r="C26" i="2"/>
  <c r="S26" i="2" s="1"/>
  <c r="T8" i="2" l="1"/>
  <c r="W9" i="2"/>
  <c r="W8" i="2"/>
  <c r="AH38" i="2"/>
  <c r="AI38" i="2"/>
  <c r="AJ38" i="2"/>
  <c r="AC38" i="2"/>
  <c r="AK38" i="2"/>
  <c r="AD38" i="2"/>
  <c r="AE38" i="2"/>
  <c r="AG38" i="2"/>
  <c r="T38" i="2"/>
  <c r="AB38" i="2"/>
  <c r="U38" i="2"/>
  <c r="V38" i="2"/>
  <c r="W38" i="2"/>
  <c r="Y38" i="2"/>
  <c r="AA38" i="2"/>
  <c r="AF38" i="2"/>
  <c r="X38" i="2"/>
  <c r="Z38" i="2"/>
  <c r="AF65" i="2"/>
  <c r="AH65" i="2"/>
  <c r="AI65" i="2"/>
  <c r="AJ65" i="2"/>
  <c r="AD65" i="2"/>
  <c r="Y65" i="2"/>
  <c r="Z65" i="2"/>
  <c r="AC65" i="2"/>
  <c r="AA65" i="2"/>
  <c r="AE65" i="2"/>
  <c r="AG65" i="2"/>
  <c r="AK65" i="2"/>
  <c r="V65" i="2"/>
  <c r="AB65" i="2"/>
  <c r="T65" i="2"/>
  <c r="U65" i="2"/>
  <c r="W65" i="2"/>
  <c r="X65" i="2"/>
  <c r="AF57" i="2"/>
  <c r="AH57" i="2"/>
  <c r="AI57" i="2"/>
  <c r="AJ57" i="2"/>
  <c r="AD57" i="2"/>
  <c r="AE57" i="2"/>
  <c r="Y57" i="2"/>
  <c r="AG57" i="2"/>
  <c r="Z57" i="2"/>
  <c r="AK57" i="2"/>
  <c r="AA57" i="2"/>
  <c r="V57" i="2"/>
  <c r="AC57" i="2"/>
  <c r="W57" i="2"/>
  <c r="X57" i="2"/>
  <c r="AB57" i="2"/>
  <c r="T57" i="2"/>
  <c r="U57" i="2"/>
  <c r="AJ53" i="2"/>
  <c r="AD53" i="2"/>
  <c r="AE53" i="2"/>
  <c r="AF53" i="2"/>
  <c r="AH53" i="2"/>
  <c r="U53" i="2"/>
  <c r="V53" i="2"/>
  <c r="AC53" i="2"/>
  <c r="W53" i="2"/>
  <c r="AG53" i="2"/>
  <c r="AI53" i="2"/>
  <c r="AK53" i="2"/>
  <c r="Z53" i="2"/>
  <c r="AA53" i="2"/>
  <c r="AB53" i="2"/>
  <c r="T53" i="2"/>
  <c r="X53" i="2"/>
  <c r="Y53" i="2"/>
  <c r="AG56" i="2"/>
  <c r="AI56" i="2"/>
  <c r="AJ56" i="2"/>
  <c r="AC56" i="2"/>
  <c r="AK56" i="2"/>
  <c r="AE56" i="2"/>
  <c r="Z56" i="2"/>
  <c r="AA56" i="2"/>
  <c r="T56" i="2"/>
  <c r="AB56" i="2"/>
  <c r="AD56" i="2"/>
  <c r="AF56" i="2"/>
  <c r="W56" i="2"/>
  <c r="AH56" i="2"/>
  <c r="U56" i="2"/>
  <c r="V56" i="2"/>
  <c r="X56" i="2"/>
  <c r="Y56" i="2"/>
  <c r="AI21" i="2"/>
  <c r="AJ21" i="2"/>
  <c r="T21" i="2"/>
  <c r="AB21" i="2"/>
  <c r="AC21" i="2"/>
  <c r="AK21" i="2"/>
  <c r="AD21" i="2"/>
  <c r="V21" i="2"/>
  <c r="AE21" i="2"/>
  <c r="AF21" i="2"/>
  <c r="AH21" i="2"/>
  <c r="Y21" i="2"/>
  <c r="Z21" i="2"/>
  <c r="AA21" i="2"/>
  <c r="AG21" i="2"/>
  <c r="U21" i="2"/>
  <c r="X21" i="2"/>
  <c r="W21" i="2"/>
  <c r="AH71" i="2"/>
  <c r="AJ71" i="2"/>
  <c r="AC71" i="2"/>
  <c r="AK71" i="2"/>
  <c r="AD71" i="2"/>
  <c r="AF71" i="2"/>
  <c r="AG71" i="2"/>
  <c r="AA71" i="2"/>
  <c r="AI71" i="2"/>
  <c r="T71" i="2"/>
  <c r="AB71" i="2"/>
  <c r="AE71" i="2"/>
  <c r="Z71" i="2"/>
  <c r="U71" i="2"/>
  <c r="V71" i="2"/>
  <c r="X71" i="2"/>
  <c r="W71" i="2"/>
  <c r="Y71" i="2"/>
  <c r="AH63" i="2"/>
  <c r="AJ63" i="2"/>
  <c r="AC63" i="2"/>
  <c r="AK63" i="2"/>
  <c r="AD63" i="2"/>
  <c r="AF63" i="2"/>
  <c r="AA63" i="2"/>
  <c r="T63" i="2"/>
  <c r="AB63" i="2"/>
  <c r="U63" i="2"/>
  <c r="AE63" i="2"/>
  <c r="AG63" i="2"/>
  <c r="X63" i="2"/>
  <c r="V63" i="2"/>
  <c r="W63" i="2"/>
  <c r="Y63" i="2"/>
  <c r="AI63" i="2"/>
  <c r="Z63" i="2"/>
  <c r="AH55" i="2"/>
  <c r="AJ55" i="2"/>
  <c r="AC55" i="2"/>
  <c r="AK55" i="2"/>
  <c r="AD55" i="2"/>
  <c r="AF55" i="2"/>
  <c r="AA55" i="2"/>
  <c r="AE55" i="2"/>
  <c r="T55" i="2"/>
  <c r="AB55" i="2"/>
  <c r="AG55" i="2"/>
  <c r="U55" i="2"/>
  <c r="AI55" i="2"/>
  <c r="X55" i="2"/>
  <c r="Y55" i="2"/>
  <c r="Z55" i="2"/>
  <c r="V55" i="2"/>
  <c r="W55" i="2"/>
  <c r="AF73" i="2"/>
  <c r="AH73" i="2"/>
  <c r="AI73" i="2"/>
  <c r="AJ73" i="2"/>
  <c r="AD73" i="2"/>
  <c r="AK73" i="2"/>
  <c r="Y73" i="2"/>
  <c r="Z73" i="2"/>
  <c r="AC73" i="2"/>
  <c r="AG73" i="2"/>
  <c r="T73" i="2"/>
  <c r="AE73" i="2"/>
  <c r="U73" i="2"/>
  <c r="V73" i="2"/>
  <c r="W73" i="2"/>
  <c r="AB73" i="2"/>
  <c r="X73" i="2"/>
  <c r="AA73" i="2"/>
  <c r="AC35" i="2"/>
  <c r="AK35" i="2"/>
  <c r="AD35" i="2"/>
  <c r="AE35" i="2"/>
  <c r="AF35" i="2"/>
  <c r="AG35" i="2"/>
  <c r="AH35" i="2"/>
  <c r="AJ35" i="2"/>
  <c r="W35" i="2"/>
  <c r="X35" i="2"/>
  <c r="Y35" i="2"/>
  <c r="AI35" i="2"/>
  <c r="Z35" i="2"/>
  <c r="AA35" i="2"/>
  <c r="T35" i="2"/>
  <c r="AB35" i="2"/>
  <c r="V35" i="2"/>
  <c r="U35" i="2"/>
  <c r="AI54" i="2"/>
  <c r="AC54" i="2"/>
  <c r="AK54" i="2"/>
  <c r="AD54" i="2"/>
  <c r="AE54" i="2"/>
  <c r="AG54" i="2"/>
  <c r="AJ54" i="2"/>
  <c r="T54" i="2"/>
  <c r="AB54" i="2"/>
  <c r="U54" i="2"/>
  <c r="V54" i="2"/>
  <c r="Y54" i="2"/>
  <c r="AH54" i="2"/>
  <c r="AF54" i="2"/>
  <c r="W54" i="2"/>
  <c r="X54" i="2"/>
  <c r="Z54" i="2"/>
  <c r="AA54" i="2"/>
  <c r="AG23" i="2"/>
  <c r="AH23" i="2"/>
  <c r="AI23" i="2"/>
  <c r="AJ23" i="2"/>
  <c r="T23" i="2"/>
  <c r="AC23" i="2"/>
  <c r="AK23" i="2"/>
  <c r="AD23" i="2"/>
  <c r="AF23" i="2"/>
  <c r="AA23" i="2"/>
  <c r="AB23" i="2"/>
  <c r="U23" i="2"/>
  <c r="V23" i="2"/>
  <c r="W23" i="2"/>
  <c r="AE23" i="2"/>
  <c r="X23" i="2"/>
  <c r="Z23" i="2"/>
  <c r="Y23" i="2"/>
  <c r="AG72" i="2"/>
  <c r="AI72" i="2"/>
  <c r="AJ72" i="2"/>
  <c r="AC72" i="2"/>
  <c r="AK72" i="2"/>
  <c r="AE72" i="2"/>
  <c r="Z72" i="2"/>
  <c r="AA72" i="2"/>
  <c r="AD72" i="2"/>
  <c r="AF72" i="2"/>
  <c r="AH72" i="2"/>
  <c r="T72" i="2"/>
  <c r="U72" i="2"/>
  <c r="Y72" i="2"/>
  <c r="V72" i="2"/>
  <c r="W72" i="2"/>
  <c r="X72" i="2"/>
  <c r="AB72" i="2"/>
  <c r="AJ61" i="2"/>
  <c r="AD61" i="2"/>
  <c r="AE61" i="2"/>
  <c r="AF61" i="2"/>
  <c r="AH61" i="2"/>
  <c r="AK61" i="2"/>
  <c r="U61" i="2"/>
  <c r="V61" i="2"/>
  <c r="W61" i="2"/>
  <c r="AC61" i="2"/>
  <c r="Z61" i="2"/>
  <c r="AI61" i="2"/>
  <c r="T61" i="2"/>
  <c r="X61" i="2"/>
  <c r="Y61" i="2"/>
  <c r="AG61" i="2"/>
  <c r="AA61" i="2"/>
  <c r="AB61" i="2"/>
  <c r="AC27" i="2"/>
  <c r="AK27" i="2"/>
  <c r="AD27" i="2"/>
  <c r="AE27" i="2"/>
  <c r="AF27" i="2"/>
  <c r="AG27" i="2"/>
  <c r="AH27" i="2"/>
  <c r="AJ27" i="2"/>
  <c r="W27" i="2"/>
  <c r="X27" i="2"/>
  <c r="AI27" i="2"/>
  <c r="Y27" i="2"/>
  <c r="Z27" i="2"/>
  <c r="AA27" i="2"/>
  <c r="T27" i="2"/>
  <c r="AB27" i="2"/>
  <c r="V27" i="2"/>
  <c r="U27" i="2"/>
  <c r="AI37" i="2"/>
  <c r="AJ37" i="2"/>
  <c r="AC37" i="2"/>
  <c r="AK37" i="2"/>
  <c r="AD37" i="2"/>
  <c r="AE37" i="2"/>
  <c r="AF37" i="2"/>
  <c r="AH37" i="2"/>
  <c r="U37" i="2"/>
  <c r="V37" i="2"/>
  <c r="W37" i="2"/>
  <c r="X37" i="2"/>
  <c r="Y37" i="2"/>
  <c r="AG37" i="2"/>
  <c r="Z37" i="2"/>
  <c r="T37" i="2"/>
  <c r="AB37" i="2"/>
  <c r="AA37" i="2"/>
  <c r="AD51" i="2"/>
  <c r="AF51" i="2"/>
  <c r="AG51" i="2"/>
  <c r="AH51" i="2"/>
  <c r="AJ51" i="2"/>
  <c r="W51" i="2"/>
  <c r="X51" i="2"/>
  <c r="Y51" i="2"/>
  <c r="AC51" i="2"/>
  <c r="AE51" i="2"/>
  <c r="AI51" i="2"/>
  <c r="T51" i="2"/>
  <c r="AB51" i="2"/>
  <c r="V51" i="2"/>
  <c r="AK51" i="2"/>
  <c r="Z51" i="2"/>
  <c r="U51" i="2"/>
  <c r="AA51" i="2"/>
  <c r="AG31" i="2"/>
  <c r="AH31" i="2"/>
  <c r="AI31" i="2"/>
  <c r="AJ31" i="2"/>
  <c r="AC31" i="2"/>
  <c r="AK31" i="2"/>
  <c r="AD31" i="2"/>
  <c r="AF31" i="2"/>
  <c r="AA31" i="2"/>
  <c r="T31" i="2"/>
  <c r="AB31" i="2"/>
  <c r="U31" i="2"/>
  <c r="V31" i="2"/>
  <c r="W31" i="2"/>
  <c r="X31" i="2"/>
  <c r="Z31" i="2"/>
  <c r="AE31" i="2"/>
  <c r="Y31" i="2"/>
  <c r="AD34" i="2"/>
  <c r="AE34" i="2"/>
  <c r="AF34" i="2"/>
  <c r="AG34" i="2"/>
  <c r="AH34" i="2"/>
  <c r="AI34" i="2"/>
  <c r="AC34" i="2"/>
  <c r="AK34" i="2"/>
  <c r="X34" i="2"/>
  <c r="Y34" i="2"/>
  <c r="AJ34" i="2"/>
  <c r="Z34" i="2"/>
  <c r="AA34" i="2"/>
  <c r="T34" i="2"/>
  <c r="AB34" i="2"/>
  <c r="U34" i="2"/>
  <c r="W34" i="2"/>
  <c r="V34" i="2"/>
  <c r="AJ69" i="2"/>
  <c r="AD69" i="2"/>
  <c r="AE69" i="2"/>
  <c r="AF69" i="2"/>
  <c r="AH69" i="2"/>
  <c r="AC69" i="2"/>
  <c r="U69" i="2"/>
  <c r="AG69" i="2"/>
  <c r="V69" i="2"/>
  <c r="AI69" i="2"/>
  <c r="AK69" i="2"/>
  <c r="X69" i="2"/>
  <c r="Y69" i="2"/>
  <c r="Z69" i="2"/>
  <c r="AA69" i="2"/>
  <c r="AB69" i="2"/>
  <c r="T69" i="2"/>
  <c r="W69" i="2"/>
  <c r="AD26" i="2"/>
  <c r="AE26" i="2"/>
  <c r="AF26" i="2"/>
  <c r="AG26" i="2"/>
  <c r="AH26" i="2"/>
  <c r="AI26" i="2"/>
  <c r="AC26" i="2"/>
  <c r="AK26" i="2"/>
  <c r="X26" i="2"/>
  <c r="AJ26" i="2"/>
  <c r="Y26" i="2"/>
  <c r="Z26" i="2"/>
  <c r="AA26" i="2"/>
  <c r="T26" i="2"/>
  <c r="AB26" i="2"/>
  <c r="U26" i="2"/>
  <c r="W26" i="2"/>
  <c r="V26" i="2"/>
  <c r="AF49" i="2"/>
  <c r="AH49" i="2"/>
  <c r="AI49" i="2"/>
  <c r="AJ49" i="2"/>
  <c r="AD49" i="2"/>
  <c r="Y49" i="2"/>
  <c r="Z49" i="2"/>
  <c r="AA49" i="2"/>
  <c r="AC49" i="2"/>
  <c r="AE49" i="2"/>
  <c r="V49" i="2"/>
  <c r="AK49" i="2"/>
  <c r="X49" i="2"/>
  <c r="AB49" i="2"/>
  <c r="U49" i="2"/>
  <c r="T49" i="2"/>
  <c r="AG49" i="2"/>
  <c r="W49" i="2"/>
  <c r="AE41" i="2"/>
  <c r="AF41" i="2"/>
  <c r="AH41" i="2"/>
  <c r="AI41" i="2"/>
  <c r="AJ41" i="2"/>
  <c r="AD41" i="2"/>
  <c r="Y41" i="2"/>
  <c r="Z41" i="2"/>
  <c r="AA41" i="2"/>
  <c r="AC41" i="2"/>
  <c r="AG41" i="2"/>
  <c r="AK41" i="2"/>
  <c r="V41" i="2"/>
  <c r="X41" i="2"/>
  <c r="T41" i="2"/>
  <c r="U41" i="2"/>
  <c r="W41" i="2"/>
  <c r="AB41" i="2"/>
  <c r="AE33" i="2"/>
  <c r="AF33" i="2"/>
  <c r="AG33" i="2"/>
  <c r="AH33" i="2"/>
  <c r="AI33" i="2"/>
  <c r="AJ33" i="2"/>
  <c r="AD33" i="2"/>
  <c r="AC33" i="2"/>
  <c r="Y33" i="2"/>
  <c r="AK33" i="2"/>
  <c r="Z33" i="2"/>
  <c r="AA33" i="2"/>
  <c r="T33" i="2"/>
  <c r="AB33" i="2"/>
  <c r="U33" i="2"/>
  <c r="V33" i="2"/>
  <c r="X33" i="2"/>
  <c r="W33" i="2"/>
  <c r="AC19" i="2"/>
  <c r="AK19" i="2"/>
  <c r="AD19" i="2"/>
  <c r="V19" i="2"/>
  <c r="AE19" i="2"/>
  <c r="AF19" i="2"/>
  <c r="X19" i="2"/>
  <c r="AG19" i="2"/>
  <c r="AH19" i="2"/>
  <c r="AJ19" i="2"/>
  <c r="U19" i="2"/>
  <c r="AI19" i="2"/>
  <c r="W19" i="2"/>
  <c r="Y19" i="2"/>
  <c r="Z19" i="2"/>
  <c r="AA19" i="2"/>
  <c r="AB19" i="2"/>
  <c r="T19" i="2"/>
  <c r="AI46" i="2"/>
  <c r="AC46" i="2"/>
  <c r="AK46" i="2"/>
  <c r="AD46" i="2"/>
  <c r="AE46" i="2"/>
  <c r="AG46" i="2"/>
  <c r="T46" i="2"/>
  <c r="AB46" i="2"/>
  <c r="U46" i="2"/>
  <c r="V46" i="2"/>
  <c r="AF46" i="2"/>
  <c r="AH46" i="2"/>
  <c r="AJ46" i="2"/>
  <c r="Y46" i="2"/>
  <c r="AA46" i="2"/>
  <c r="W46" i="2"/>
  <c r="Z46" i="2"/>
  <c r="X46" i="2"/>
  <c r="AJ45" i="2"/>
  <c r="AD45" i="2"/>
  <c r="AE45" i="2"/>
  <c r="AF45" i="2"/>
  <c r="AH45" i="2"/>
  <c r="AG45" i="2"/>
  <c r="U45" i="2"/>
  <c r="AI45" i="2"/>
  <c r="V45" i="2"/>
  <c r="AK45" i="2"/>
  <c r="W45" i="2"/>
  <c r="Z45" i="2"/>
  <c r="AC45" i="2"/>
  <c r="T45" i="2"/>
  <c r="AB45" i="2"/>
  <c r="X45" i="2"/>
  <c r="Y45" i="2"/>
  <c r="AA45" i="2"/>
  <c r="AD43" i="2"/>
  <c r="AF43" i="2"/>
  <c r="AG43" i="2"/>
  <c r="AH43" i="2"/>
  <c r="AJ43" i="2"/>
  <c r="AC43" i="2"/>
  <c r="W43" i="2"/>
  <c r="AE43" i="2"/>
  <c r="X43" i="2"/>
  <c r="AI43" i="2"/>
  <c r="Y43" i="2"/>
  <c r="AK43" i="2"/>
  <c r="T43" i="2"/>
  <c r="AB43" i="2"/>
  <c r="V43" i="2"/>
  <c r="U43" i="2"/>
  <c r="Z43" i="2"/>
  <c r="AA43" i="2"/>
  <c r="AI62" i="2"/>
  <c r="AC62" i="2"/>
  <c r="AK62" i="2"/>
  <c r="AD62" i="2"/>
  <c r="AE62" i="2"/>
  <c r="AG62" i="2"/>
  <c r="T62" i="2"/>
  <c r="AB62" i="2"/>
  <c r="AF62" i="2"/>
  <c r="U62" i="2"/>
  <c r="AH62" i="2"/>
  <c r="V62" i="2"/>
  <c r="AJ62" i="2"/>
  <c r="Y62" i="2"/>
  <c r="Z62" i="2"/>
  <c r="AA62" i="2"/>
  <c r="W62" i="2"/>
  <c r="X62" i="2"/>
  <c r="AD42" i="2"/>
  <c r="AE42" i="2"/>
  <c r="AG42" i="2"/>
  <c r="AH42" i="2"/>
  <c r="AI42" i="2"/>
  <c r="AC42" i="2"/>
  <c r="AK42" i="2"/>
  <c r="X42" i="2"/>
  <c r="Y42" i="2"/>
  <c r="Z42" i="2"/>
  <c r="U42" i="2"/>
  <c r="AJ42" i="2"/>
  <c r="W42" i="2"/>
  <c r="AA42" i="2"/>
  <c r="AB42" i="2"/>
  <c r="AF42" i="2"/>
  <c r="V42" i="2"/>
  <c r="T42" i="2"/>
  <c r="AD75" i="2"/>
  <c r="AF75" i="2"/>
  <c r="AG75" i="2"/>
  <c r="AH75" i="2"/>
  <c r="AJ75" i="2"/>
  <c r="X75" i="2"/>
  <c r="AC75" i="2"/>
  <c r="AE75" i="2"/>
  <c r="AK75" i="2"/>
  <c r="V75" i="2"/>
  <c r="T75" i="2"/>
  <c r="W75" i="2"/>
  <c r="AI75" i="2"/>
  <c r="Y75" i="2"/>
  <c r="Z75" i="2"/>
  <c r="AA75" i="2"/>
  <c r="AB75" i="2"/>
  <c r="U75" i="2"/>
  <c r="AH30" i="2"/>
  <c r="AI30" i="2"/>
  <c r="AJ30" i="2"/>
  <c r="AC30" i="2"/>
  <c r="AK30" i="2"/>
  <c r="AD30" i="2"/>
  <c r="AE30" i="2"/>
  <c r="AG30" i="2"/>
  <c r="T30" i="2"/>
  <c r="AB30" i="2"/>
  <c r="U30" i="2"/>
  <c r="V30" i="2"/>
  <c r="W30" i="2"/>
  <c r="X30" i="2"/>
  <c r="AF30" i="2"/>
  <c r="Y30" i="2"/>
  <c r="AA30" i="2"/>
  <c r="Z30" i="2"/>
  <c r="AE25" i="2"/>
  <c r="AF25" i="2"/>
  <c r="AG25" i="2"/>
  <c r="AH25" i="2"/>
  <c r="AI25" i="2"/>
  <c r="AJ25" i="2"/>
  <c r="AD25" i="2"/>
  <c r="AK25" i="2"/>
  <c r="Y25" i="2"/>
  <c r="Z25" i="2"/>
  <c r="AA25" i="2"/>
  <c r="T25" i="2"/>
  <c r="AB25" i="2"/>
  <c r="U25" i="2"/>
  <c r="V25" i="2"/>
  <c r="AC25" i="2"/>
  <c r="X25" i="2"/>
  <c r="W25" i="2"/>
  <c r="AI29" i="2"/>
  <c r="AJ29" i="2"/>
  <c r="AC29" i="2"/>
  <c r="AK29" i="2"/>
  <c r="AD29" i="2"/>
  <c r="AE29" i="2"/>
  <c r="AF29" i="2"/>
  <c r="AH29" i="2"/>
  <c r="U29" i="2"/>
  <c r="V29" i="2"/>
  <c r="W29" i="2"/>
  <c r="X29" i="2"/>
  <c r="AG29" i="2"/>
  <c r="Y29" i="2"/>
  <c r="Z29" i="2"/>
  <c r="T29" i="2"/>
  <c r="AB29" i="2"/>
  <c r="AA29" i="2"/>
  <c r="AG48" i="2"/>
  <c r="AI48" i="2"/>
  <c r="AJ48" i="2"/>
  <c r="AC48" i="2"/>
  <c r="AK48" i="2"/>
  <c r="AE48" i="2"/>
  <c r="Z48" i="2"/>
  <c r="AD48" i="2"/>
  <c r="AA48" i="2"/>
  <c r="AF48" i="2"/>
  <c r="T48" i="2"/>
  <c r="AB48" i="2"/>
  <c r="AH48" i="2"/>
  <c r="W48" i="2"/>
  <c r="Y48" i="2"/>
  <c r="U48" i="2"/>
  <c r="V48" i="2"/>
  <c r="X48" i="2"/>
  <c r="AF40" i="2"/>
  <c r="AG40" i="2"/>
  <c r="AI40" i="2"/>
  <c r="AJ40" i="2"/>
  <c r="AC40" i="2"/>
  <c r="AK40" i="2"/>
  <c r="AE40" i="2"/>
  <c r="Z40" i="2"/>
  <c r="AD40" i="2"/>
  <c r="AA40" i="2"/>
  <c r="AH40" i="2"/>
  <c r="T40" i="2"/>
  <c r="AB40" i="2"/>
  <c r="W40" i="2"/>
  <c r="Y40" i="2"/>
  <c r="V40" i="2"/>
  <c r="X40" i="2"/>
  <c r="U40" i="2"/>
  <c r="AF32" i="2"/>
  <c r="AG32" i="2"/>
  <c r="AH32" i="2"/>
  <c r="AI32" i="2"/>
  <c r="AJ32" i="2"/>
  <c r="AC32" i="2"/>
  <c r="AK32" i="2"/>
  <c r="AE32" i="2"/>
  <c r="Z32" i="2"/>
  <c r="AA32" i="2"/>
  <c r="T32" i="2"/>
  <c r="AB32" i="2"/>
  <c r="U32" i="2"/>
  <c r="V32" i="2"/>
  <c r="W32" i="2"/>
  <c r="AD32" i="2"/>
  <c r="Y32" i="2"/>
  <c r="X32" i="2"/>
  <c r="AD67" i="2"/>
  <c r="AF67" i="2"/>
  <c r="AG67" i="2"/>
  <c r="AH67" i="2"/>
  <c r="AJ67" i="2"/>
  <c r="W67" i="2"/>
  <c r="AC67" i="2"/>
  <c r="X67" i="2"/>
  <c r="AE67" i="2"/>
  <c r="Y67" i="2"/>
  <c r="AI67" i="2"/>
  <c r="AK67" i="2"/>
  <c r="T67" i="2"/>
  <c r="AB67" i="2"/>
  <c r="Z67" i="2"/>
  <c r="U67" i="2"/>
  <c r="V67" i="2"/>
  <c r="AA67" i="2"/>
  <c r="AD59" i="2"/>
  <c r="AF59" i="2"/>
  <c r="AG59" i="2"/>
  <c r="AH59" i="2"/>
  <c r="AJ59" i="2"/>
  <c r="AI59" i="2"/>
  <c r="W59" i="2"/>
  <c r="AK59" i="2"/>
  <c r="X59" i="2"/>
  <c r="Y59" i="2"/>
  <c r="T59" i="2"/>
  <c r="AB59" i="2"/>
  <c r="AE59" i="2"/>
  <c r="U59" i="2"/>
  <c r="V59" i="2"/>
  <c r="Z59" i="2"/>
  <c r="AC59" i="2"/>
  <c r="AA59" i="2"/>
  <c r="AH22" i="2"/>
  <c r="AI22" i="2"/>
  <c r="AA22" i="2"/>
  <c r="AJ22" i="2"/>
  <c r="AC22" i="2"/>
  <c r="AK22" i="2"/>
  <c r="U22" i="2"/>
  <c r="AD22" i="2"/>
  <c r="AE22" i="2"/>
  <c r="AG22" i="2"/>
  <c r="Z22" i="2"/>
  <c r="AB22" i="2"/>
  <c r="T22" i="2"/>
  <c r="AF22" i="2"/>
  <c r="V22" i="2"/>
  <c r="W22" i="2"/>
  <c r="Y22" i="2"/>
  <c r="X22" i="2"/>
  <c r="AG64" i="2"/>
  <c r="AI64" i="2"/>
  <c r="AJ64" i="2"/>
  <c r="AC64" i="2"/>
  <c r="AK64" i="2"/>
  <c r="AE64" i="2"/>
  <c r="AF64" i="2"/>
  <c r="Z64" i="2"/>
  <c r="AH64" i="2"/>
  <c r="AA64" i="2"/>
  <c r="T64" i="2"/>
  <c r="AB64" i="2"/>
  <c r="W64" i="2"/>
  <c r="AD64" i="2"/>
  <c r="X64" i="2"/>
  <c r="Y64" i="2"/>
  <c r="V64" i="2"/>
  <c r="U64" i="2"/>
  <c r="AI70" i="2"/>
  <c r="AC70" i="2"/>
  <c r="AK70" i="2"/>
  <c r="AD70" i="2"/>
  <c r="AE70" i="2"/>
  <c r="AG70" i="2"/>
  <c r="T70" i="2"/>
  <c r="AB70" i="2"/>
  <c r="U70" i="2"/>
  <c r="AF70" i="2"/>
  <c r="AH70" i="2"/>
  <c r="AJ70" i="2"/>
  <c r="Y70" i="2"/>
  <c r="Z70" i="2"/>
  <c r="W70" i="2"/>
  <c r="AA70" i="2"/>
  <c r="V70" i="2"/>
  <c r="X70" i="2"/>
  <c r="AE50" i="2"/>
  <c r="AG50" i="2"/>
  <c r="AH50" i="2"/>
  <c r="AI50" i="2"/>
  <c r="AC50" i="2"/>
  <c r="AK50" i="2"/>
  <c r="AD50" i="2"/>
  <c r="X50" i="2"/>
  <c r="AF50" i="2"/>
  <c r="Y50" i="2"/>
  <c r="AJ50" i="2"/>
  <c r="Z50" i="2"/>
  <c r="U50" i="2"/>
  <c r="W50" i="2"/>
  <c r="T50" i="2"/>
  <c r="V50" i="2"/>
  <c r="AA50" i="2"/>
  <c r="AB50" i="2"/>
  <c r="AF24" i="2"/>
  <c r="AG24" i="2"/>
  <c r="AH24" i="2"/>
  <c r="AI24" i="2"/>
  <c r="AJ24" i="2"/>
  <c r="AC24" i="2"/>
  <c r="AK24" i="2"/>
  <c r="AE24" i="2"/>
  <c r="Z24" i="2"/>
  <c r="AA24" i="2"/>
  <c r="T24" i="2"/>
  <c r="AB24" i="2"/>
  <c r="U24" i="2"/>
  <c r="V24" i="2"/>
  <c r="W24" i="2"/>
  <c r="Y24" i="2"/>
  <c r="AD24" i="2"/>
  <c r="X24" i="2"/>
  <c r="AJ28" i="2"/>
  <c r="AC28" i="2"/>
  <c r="AK28" i="2"/>
  <c r="AD28" i="2"/>
  <c r="AE28" i="2"/>
  <c r="AF28" i="2"/>
  <c r="AG28" i="2"/>
  <c r="AI28" i="2"/>
  <c r="V28" i="2"/>
  <c r="W28" i="2"/>
  <c r="X28" i="2"/>
  <c r="AH28" i="2"/>
  <c r="Y28" i="2"/>
  <c r="Z28" i="2"/>
  <c r="AA28" i="2"/>
  <c r="U28" i="2"/>
  <c r="AB28" i="2"/>
  <c r="T28" i="2"/>
  <c r="AH47" i="2"/>
  <c r="AJ47" i="2"/>
  <c r="AC47" i="2"/>
  <c r="AK47" i="2"/>
  <c r="AD47" i="2"/>
  <c r="AF47" i="2"/>
  <c r="AI47" i="2"/>
  <c r="AA47" i="2"/>
  <c r="T47" i="2"/>
  <c r="AB47" i="2"/>
  <c r="U47" i="2"/>
  <c r="X47" i="2"/>
  <c r="AG47" i="2"/>
  <c r="Z47" i="2"/>
  <c r="W47" i="2"/>
  <c r="Y47" i="2"/>
  <c r="AE47" i="2"/>
  <c r="V47" i="2"/>
  <c r="AG39" i="2"/>
  <c r="AH39" i="2"/>
  <c r="AJ39" i="2"/>
  <c r="AC39" i="2"/>
  <c r="AK39" i="2"/>
  <c r="AD39" i="2"/>
  <c r="AF39" i="2"/>
  <c r="AI39" i="2"/>
  <c r="AA39" i="2"/>
  <c r="T39" i="2"/>
  <c r="AB39" i="2"/>
  <c r="U39" i="2"/>
  <c r="V39" i="2"/>
  <c r="X39" i="2"/>
  <c r="AE39" i="2"/>
  <c r="Z39" i="2"/>
  <c r="W39" i="2"/>
  <c r="Y39" i="2"/>
  <c r="AE74" i="2"/>
  <c r="AG74" i="2"/>
  <c r="AH74" i="2"/>
  <c r="AI74" i="2"/>
  <c r="AC74" i="2"/>
  <c r="AK74" i="2"/>
  <c r="X74" i="2"/>
  <c r="AD74" i="2"/>
  <c r="Y74" i="2"/>
  <c r="AF74" i="2"/>
  <c r="AJ74" i="2"/>
  <c r="U74" i="2"/>
  <c r="V74" i="2"/>
  <c r="W74" i="2"/>
  <c r="Z74" i="2"/>
  <c r="AA74" i="2"/>
  <c r="AB74" i="2"/>
  <c r="T74" i="2"/>
  <c r="AE66" i="2"/>
  <c r="AG66" i="2"/>
  <c r="AH66" i="2"/>
  <c r="AI66" i="2"/>
  <c r="AC66" i="2"/>
  <c r="AK66" i="2"/>
  <c r="AJ66" i="2"/>
  <c r="X66" i="2"/>
  <c r="Y66" i="2"/>
  <c r="Z66" i="2"/>
  <c r="U66" i="2"/>
  <c r="AF66" i="2"/>
  <c r="V66" i="2"/>
  <c r="W66" i="2"/>
  <c r="AA66" i="2"/>
  <c r="AB66" i="2"/>
  <c r="AD66" i="2"/>
  <c r="T66" i="2"/>
  <c r="AE58" i="2"/>
  <c r="AG58" i="2"/>
  <c r="AH58" i="2"/>
  <c r="AI58" i="2"/>
  <c r="AC58" i="2"/>
  <c r="AK58" i="2"/>
  <c r="X58" i="2"/>
  <c r="Y58" i="2"/>
  <c r="Z58" i="2"/>
  <c r="AD58" i="2"/>
  <c r="AF58" i="2"/>
  <c r="AJ58" i="2"/>
  <c r="U58" i="2"/>
  <c r="T58" i="2"/>
  <c r="V58" i="2"/>
  <c r="W58" i="2"/>
  <c r="AA58" i="2"/>
  <c r="AB58" i="2"/>
  <c r="AJ36" i="2"/>
  <c r="AC36" i="2"/>
  <c r="AK36" i="2"/>
  <c r="AD36" i="2"/>
  <c r="AE36" i="2"/>
  <c r="AF36" i="2"/>
  <c r="AG36" i="2"/>
  <c r="AI36" i="2"/>
  <c r="V36" i="2"/>
  <c r="W36" i="2"/>
  <c r="X36" i="2"/>
  <c r="Y36" i="2"/>
  <c r="AH36" i="2"/>
  <c r="Z36" i="2"/>
  <c r="AA36" i="2"/>
  <c r="U36" i="2"/>
  <c r="U6" i="2"/>
  <c r="AC7" i="2"/>
  <c r="AK7" i="2"/>
  <c r="AD7" i="2"/>
  <c r="AE7" i="2"/>
  <c r="AF7" i="2"/>
  <c r="AG7" i="2"/>
  <c r="AH7" i="2"/>
  <c r="AJ7" i="2"/>
  <c r="AI7" i="2"/>
  <c r="X7" i="2"/>
  <c r="T9" i="2"/>
  <c r="X9" i="2"/>
  <c r="X8" i="2"/>
  <c r="W7" i="2"/>
  <c r="Z60" i="2"/>
  <c r="Z44" i="2"/>
  <c r="AH68" i="2"/>
  <c r="AD6" i="2"/>
  <c r="AC6" i="2"/>
  <c r="AF6" i="2"/>
  <c r="AG6" i="2"/>
  <c r="AH6" i="2"/>
  <c r="AJ6" i="2"/>
  <c r="AE6" i="2"/>
  <c r="AI6" i="2"/>
  <c r="X6" i="2"/>
  <c r="AK6" i="2"/>
  <c r="T7" i="2"/>
  <c r="V9" i="2"/>
  <c r="V8" i="2"/>
  <c r="U7" i="2"/>
  <c r="U60" i="2"/>
  <c r="T44" i="2"/>
  <c r="AJ44" i="2"/>
  <c r="AC68" i="2"/>
  <c r="AK68" i="2"/>
  <c r="AE68" i="2"/>
  <c r="AF68" i="2"/>
  <c r="AG68" i="2"/>
  <c r="AI68" i="2"/>
  <c r="V68" i="2"/>
  <c r="W68" i="2"/>
  <c r="AD68" i="2"/>
  <c r="AA68" i="2"/>
  <c r="AJ68" i="2"/>
  <c r="Y60" i="2"/>
  <c r="AD18" i="2"/>
  <c r="AE18" i="2"/>
  <c r="W18" i="2"/>
  <c r="AF18" i="2"/>
  <c r="AG18" i="2"/>
  <c r="Y18" i="2"/>
  <c r="AH18" i="2"/>
  <c r="AI18" i="2"/>
  <c r="AC18" i="2"/>
  <c r="AK18" i="2"/>
  <c r="AJ18" i="2"/>
  <c r="T18" i="2"/>
  <c r="U18" i="2"/>
  <c r="V18" i="2"/>
  <c r="X18" i="2"/>
  <c r="Z18" i="2"/>
  <c r="AA18" i="2"/>
  <c r="T6" i="2"/>
  <c r="U9" i="2"/>
  <c r="U8" i="2"/>
  <c r="AB6" i="2"/>
  <c r="Z68" i="2"/>
  <c r="AC52" i="2"/>
  <c r="AK52" i="2"/>
  <c r="AE52" i="2"/>
  <c r="AF52" i="2"/>
  <c r="AG52" i="2"/>
  <c r="AI52" i="2"/>
  <c r="AH52" i="2"/>
  <c r="V52" i="2"/>
  <c r="AJ52" i="2"/>
  <c r="W52" i="2"/>
  <c r="X52" i="2"/>
  <c r="AA52" i="2"/>
  <c r="AD52" i="2"/>
  <c r="AE16" i="2"/>
  <c r="AF16" i="2"/>
  <c r="X16" i="2"/>
  <c r="AG16" i="2"/>
  <c r="AH16" i="2"/>
  <c r="Z16" i="2"/>
  <c r="AI16" i="2"/>
  <c r="AJ16" i="2"/>
  <c r="AD16" i="2"/>
  <c r="T16" i="2"/>
  <c r="U16" i="2"/>
  <c r="V16" i="2"/>
  <c r="W16" i="2"/>
  <c r="Y16" i="2"/>
  <c r="AK16" i="2"/>
  <c r="AB16" i="2"/>
  <c r="AB9" i="2"/>
  <c r="AB8" i="2"/>
  <c r="AB7" i="2"/>
  <c r="AA6" i="2"/>
  <c r="Y68" i="2"/>
  <c r="Z52" i="2"/>
  <c r="AC60" i="2"/>
  <c r="AK60" i="2"/>
  <c r="AE60" i="2"/>
  <c r="AF60" i="2"/>
  <c r="AG60" i="2"/>
  <c r="AI60" i="2"/>
  <c r="V60" i="2"/>
  <c r="W60" i="2"/>
  <c r="AD60" i="2"/>
  <c r="X60" i="2"/>
  <c r="AH60" i="2"/>
  <c r="AJ60" i="2"/>
  <c r="AA60" i="2"/>
  <c r="AF13" i="2"/>
  <c r="AG13" i="2"/>
  <c r="Y13" i="2"/>
  <c r="AH13" i="2"/>
  <c r="AI13" i="2"/>
  <c r="AA13" i="2"/>
  <c r="AJ13" i="2"/>
  <c r="AC13" i="2"/>
  <c r="AK13" i="2"/>
  <c r="U13" i="2"/>
  <c r="AE13" i="2"/>
  <c r="AB13" i="2"/>
  <c r="T13" i="2"/>
  <c r="V13" i="2"/>
  <c r="AD13" i="2"/>
  <c r="W13" i="2"/>
  <c r="Z13" i="2"/>
  <c r="AA8" i="2"/>
  <c r="AA7" i="2"/>
  <c r="Z6" i="2"/>
  <c r="X68" i="2"/>
  <c r="Y52" i="2"/>
  <c r="AJ20" i="2"/>
  <c r="AC20" i="2"/>
  <c r="AK20" i="2"/>
  <c r="U20" i="2"/>
  <c r="AD20" i="2"/>
  <c r="AE20" i="2"/>
  <c r="W20" i="2"/>
  <c r="AF20" i="2"/>
  <c r="AG20" i="2"/>
  <c r="AI20" i="2"/>
  <c r="X20" i="2"/>
  <c r="Y20" i="2"/>
  <c r="AH20" i="2"/>
  <c r="Z20" i="2"/>
  <c r="AA20" i="2"/>
  <c r="AB20" i="2"/>
  <c r="V20" i="2"/>
  <c r="AI9" i="2"/>
  <c r="AJ9" i="2"/>
  <c r="AC9" i="2"/>
  <c r="AK9" i="2"/>
  <c r="AD9" i="2"/>
  <c r="AE9" i="2"/>
  <c r="AF9" i="2"/>
  <c r="AH9" i="2"/>
  <c r="AG9" i="2"/>
  <c r="AG12" i="2"/>
  <c r="AH12" i="2"/>
  <c r="Z12" i="2"/>
  <c r="AI12" i="2"/>
  <c r="AJ12" i="2"/>
  <c r="T12" i="2"/>
  <c r="AB12" i="2"/>
  <c r="AC12" i="2"/>
  <c r="AK12" i="2"/>
  <c r="U12" i="2"/>
  <c r="AD12" i="2"/>
  <c r="V12" i="2"/>
  <c r="AF12" i="2"/>
  <c r="X12" i="2"/>
  <c r="Y12" i="2"/>
  <c r="AA12" i="2"/>
  <c r="AE12" i="2"/>
  <c r="W12" i="2"/>
  <c r="Z9" i="2"/>
  <c r="Z7" i="2"/>
  <c r="Y6" i="2"/>
  <c r="U68" i="2"/>
  <c r="U52" i="2"/>
  <c r="AB36" i="2"/>
  <c r="AC44" i="2"/>
  <c r="AK44" i="2"/>
  <c r="AE44" i="2"/>
  <c r="AF44" i="2"/>
  <c r="AG44" i="2"/>
  <c r="AI44" i="2"/>
  <c r="V44" i="2"/>
  <c r="W44" i="2"/>
  <c r="X44" i="2"/>
  <c r="AD44" i="2"/>
  <c r="AH44" i="2"/>
  <c r="AA44" i="2"/>
  <c r="U44" i="2"/>
  <c r="AJ8" i="2"/>
  <c r="AC8" i="2"/>
  <c r="AK8" i="2"/>
  <c r="AD8" i="2"/>
  <c r="AE8" i="2"/>
  <c r="AF8" i="2"/>
  <c r="AG8" i="2"/>
  <c r="AI8" i="2"/>
  <c r="AH8" i="2"/>
  <c r="AH11" i="2"/>
  <c r="AI11" i="2"/>
  <c r="AA11" i="2"/>
  <c r="AJ11" i="2"/>
  <c r="AC11" i="2"/>
  <c r="AK11" i="2"/>
  <c r="U11" i="2"/>
  <c r="AD11" i="2"/>
  <c r="V11" i="2"/>
  <c r="AE11" i="2"/>
  <c r="W11" i="2"/>
  <c r="AG11" i="2"/>
  <c r="Y11" i="2"/>
  <c r="AF11" i="2"/>
  <c r="T11" i="2"/>
  <c r="X11" i="2"/>
  <c r="Z11" i="2"/>
  <c r="Y9" i="2"/>
  <c r="Y8" i="2"/>
  <c r="Y7" i="2"/>
  <c r="W6" i="2"/>
  <c r="T68" i="2"/>
  <c r="AB60" i="2"/>
  <c r="T52" i="2"/>
  <c r="AB44" i="2"/>
  <c r="T36" i="2"/>
  <c r="AC16" i="2"/>
  <c r="AD17" i="2"/>
  <c r="U17" i="2"/>
  <c r="AB17" i="2"/>
  <c r="AE17" i="2"/>
  <c r="V17" i="2"/>
  <c r="AA17" i="2"/>
  <c r="AC17" i="2"/>
  <c r="AF17" i="2"/>
  <c r="W17" i="2"/>
  <c r="T17" i="2"/>
  <c r="AG17" i="2"/>
  <c r="X17" i="2"/>
  <c r="AH17" i="2"/>
  <c r="Y17" i="2"/>
  <c r="AI17" i="2"/>
  <c r="Z17" i="2"/>
  <c r="AJ17" i="2"/>
  <c r="AK17" i="2"/>
  <c r="AE15" i="2"/>
  <c r="U15" i="2"/>
  <c r="AB15" i="2"/>
  <c r="AF15" i="2"/>
  <c r="V15" i="2"/>
  <c r="T15" i="2"/>
  <c r="AG15" i="2"/>
  <c r="W15" i="2"/>
  <c r="AH15" i="2"/>
  <c r="X15" i="2"/>
  <c r="AD15" i="2"/>
  <c r="AI15" i="2"/>
  <c r="Y15" i="2"/>
  <c r="AJ15" i="2"/>
  <c r="Z15" i="2"/>
  <c r="AC15" i="2"/>
  <c r="AK15" i="2"/>
  <c r="AA15" i="2"/>
  <c r="AE14" i="2"/>
  <c r="T14" i="2"/>
  <c r="AB14" i="2"/>
  <c r="AD14" i="2"/>
  <c r="AF14" i="2"/>
  <c r="U14" i="2"/>
  <c r="AG14" i="2"/>
  <c r="V14" i="2"/>
  <c r="AA14" i="2"/>
  <c r="AH14" i="2"/>
  <c r="W14" i="2"/>
  <c r="AI14" i="2"/>
  <c r="X14" i="2"/>
  <c r="AJ14" i="2"/>
  <c r="Y14" i="2"/>
  <c r="AC14" i="2"/>
  <c r="AK14" i="2"/>
  <c r="Z14" i="2"/>
  <c r="AH10" i="2"/>
  <c r="V10" i="2"/>
  <c r="AD10" i="2"/>
  <c r="AI10" i="2"/>
  <c r="W10" i="2"/>
  <c r="Z10" i="2"/>
  <c r="AJ10" i="2"/>
  <c r="X10" i="2"/>
  <c r="AC10" i="2"/>
  <c r="AK10" i="2"/>
  <c r="Y10" i="2"/>
  <c r="T10" i="2"/>
  <c r="AE10" i="2"/>
  <c r="AA10" i="2"/>
  <c r="AB10" i="2"/>
  <c r="U10" i="2"/>
  <c r="AF10" i="2"/>
  <c r="AG10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H78" i="2" l="1"/>
  <c r="L80" i="2" s="1"/>
  <c r="AF78" i="2"/>
  <c r="J80" i="2" s="1"/>
  <c r="Y78" i="2"/>
  <c r="L79" i="2" s="1"/>
  <c r="AI78" i="2"/>
  <c r="M80" i="2" s="1"/>
  <c r="AD78" i="2"/>
  <c r="H80" i="2" s="1"/>
  <c r="AK78" i="2"/>
  <c r="O80" i="2" s="1"/>
  <c r="AC78" i="2"/>
  <c r="G80" i="2" s="1"/>
  <c r="AB78" i="2"/>
  <c r="O79" i="2" s="1"/>
  <c r="AJ78" i="2"/>
  <c r="N80" i="2" s="1"/>
  <c r="AG78" i="2"/>
  <c r="K80" i="2" s="1"/>
  <c r="W78" i="2"/>
  <c r="J79" i="2" s="1"/>
  <c r="V78" i="2"/>
  <c r="I79" i="2" s="1"/>
  <c r="AA78" i="2"/>
  <c r="N79" i="2" s="1"/>
  <c r="X78" i="2"/>
  <c r="K79" i="2" s="1"/>
  <c r="T78" i="2"/>
  <c r="G79" i="2" s="1"/>
  <c r="U78" i="2"/>
  <c r="H79" i="2" s="1"/>
  <c r="AE78" i="2"/>
  <c r="I80" i="2" s="1"/>
  <c r="Z78" i="2"/>
  <c r="M79" i="2" s="1"/>
  <c r="K81" i="2" l="1"/>
  <c r="K85" i="2" s="1"/>
  <c r="H81" i="2"/>
  <c r="H85" i="2" s="1"/>
  <c r="N81" i="2"/>
  <c r="N85" i="2" s="1"/>
  <c r="M81" i="2"/>
  <c r="M85" i="2" s="1"/>
  <c r="J81" i="2"/>
  <c r="J85" i="2" s="1"/>
  <c r="L81" i="2"/>
  <c r="L85" i="2" s="1"/>
  <c r="G81" i="2"/>
  <c r="G85" i="2" s="1"/>
  <c r="O81" i="2"/>
  <c r="O85" i="2" s="1"/>
  <c r="I81" i="2"/>
  <c r="I8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 Imagawa</author>
    <author>田中 一成</author>
  </authors>
  <commentList>
    <comment ref="D5" authorId="0" shapeId="0" xr:uid="{00000000-0006-0000-0000-000001000000}">
      <text>
        <r>
          <rPr>
            <b/>
            <sz val="10"/>
            <color rgb="FF000000"/>
            <rFont val="MS P ゴシック"/>
            <charset val="128"/>
          </rPr>
          <t>この列の数値は対象科目の単位数です。（「－」は対象が複数科目で合計の単位数を入力するもの）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</text>
    </comment>
    <comment ref="E5" authorId="1" shapeId="0" xr:uid="{00000000-0006-0000-0000-000002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既に修得した科目の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</text>
    </comment>
    <comment ref="F5" authorId="1" shapeId="0" xr:uid="{00000000-0006-0000-0000-000003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今年度に修得する予定（今年度のみ）の科目の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</text>
    </comment>
    <comment ref="C6" authorId="0" shapeId="0" xr:uid="{00000000-0006-0000-0000-000004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人文社会科学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・世界と人間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・文章表現基礎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・倫理学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・美術史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・日本語の歴史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・法学（日本国憲法）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・経済学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・歴史学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・心理学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・日本の伝統と文化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・国際関係論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・日本の文化と社会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</text>
    </comment>
    <comment ref="C7" authorId="0" shapeId="0" xr:uid="{00000000-0006-0000-0000-000005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外国語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・ベーシック・イングリッシュ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・オーラル・コミュニケーション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・工学コミュニケーション英語基礎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・キャリア・イングリッシュ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・英語プレゼンテーション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・中国語コミュニケーション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・中国語と現代中国事情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・海外語学研修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8" authorId="0" shapeId="0" xr:uid="{00000000-0006-0000-0000-000006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体育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・健康体育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  <r>
          <rPr>
            <b/>
            <sz val="10"/>
            <color rgb="FF000000"/>
            <rFont val="MS P ゴシック"/>
            <charset val="128"/>
          </rPr>
          <t>・生涯スポーツ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9" authorId="0" shapeId="0" xr:uid="{00000000-0006-0000-0000-000007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自然科学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物理学実験を除く科目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Ⅲ</t>
        </r>
        <r>
          <rPr>
            <b/>
            <sz val="10"/>
            <color rgb="FF000000"/>
            <rFont val="MS P ゴシック"/>
            <charset val="128"/>
          </rPr>
          <t>演習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Ⅲ
</t>
        </r>
        <r>
          <rPr>
            <b/>
            <sz val="10"/>
            <color rgb="FF000000"/>
            <rFont val="MS P ゴシック"/>
            <charset val="128"/>
          </rPr>
          <t>・線形代数学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・微分方程式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・物理学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b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c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d
</t>
        </r>
        <r>
          <rPr>
            <b/>
            <sz val="10"/>
            <color rgb="FF000000"/>
            <rFont val="MS P ゴシック"/>
            <charset val="128"/>
          </rPr>
          <t>・化学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・地球科学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・生物科学</t>
        </r>
      </text>
    </comment>
    <comment ref="C11" authorId="0" shapeId="0" xr:uid="{00000000-0006-0000-0000-000008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情報数理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以下の科目</t>
        </r>
        <r>
          <rPr>
            <b/>
            <sz val="10"/>
            <color rgb="FF000000"/>
            <rFont val="MS P ゴシック"/>
            <charset val="128"/>
          </rPr>
          <t>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・基礎情報処理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・確率と統計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Ⅱ</t>
        </r>
      </text>
    </comment>
    <comment ref="C16" authorId="0" shapeId="0" xr:uid="{00000000-0006-0000-0000-00000B000000}">
      <text>
        <r>
          <rPr>
            <b/>
            <sz val="10"/>
            <color rgb="FF000000"/>
            <rFont val="MS P ゴシック"/>
            <charset val="128"/>
          </rPr>
          <t>「数理科学と教育」の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</text>
    </comment>
    <comment ref="C18" authorId="0" shapeId="0" xr:uid="{00000000-0006-0000-0000-00000C000000}">
      <text>
        <r>
          <rPr>
            <b/>
            <sz val="10"/>
            <color rgb="FF000000"/>
            <rFont val="MS P ゴシック"/>
            <charset val="128"/>
          </rPr>
          <t>「その他連携科目」のうち，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キャリアデザインを除く科目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・グローバルテクノロジー論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・ＯＩＴ概論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・インターンシップ</t>
        </r>
      </text>
    </comment>
    <comment ref="C74" authorId="0" shapeId="0" xr:uid="{00000000-0006-0000-0000-00000D000000}">
      <text>
        <r>
          <rPr>
            <b/>
            <sz val="10"/>
            <color rgb="FF000000"/>
            <rFont val="MS P ゴシック"/>
            <charset val="128"/>
          </rPr>
          <t>ここには，リストにない科目（建築士関連科目や他学科・他学部科目など）の合計単位数を入力してください</t>
        </r>
      </text>
    </comment>
    <comment ref="C75" authorId="0" shapeId="0" xr:uid="{00000000-0006-0000-0000-00000E000000}">
      <text>
        <r>
          <rPr>
            <b/>
            <sz val="10"/>
            <color rgb="FF000000"/>
            <rFont val="MS P ゴシック"/>
            <charset val="128"/>
          </rPr>
          <t>卒業研究には単位がありませんが、</t>
        </r>
        <r>
          <rPr>
            <b/>
            <sz val="10"/>
            <color rgb="FFDD0806"/>
            <rFont val="MS P ゴシック"/>
            <charset val="128"/>
          </rPr>
          <t>達成度点検表では</t>
        </r>
        <r>
          <rPr>
            <b/>
            <sz val="10"/>
            <color rgb="FFDD0806"/>
            <rFont val="MS P ゴシック"/>
            <charset val="128"/>
          </rPr>
          <t>4</t>
        </r>
        <r>
          <rPr>
            <b/>
            <sz val="10"/>
            <color rgb="FFDD0806"/>
            <rFont val="MS P ゴシック"/>
            <charset val="128"/>
          </rPr>
          <t>単位分</t>
        </r>
        <r>
          <rPr>
            <b/>
            <sz val="10"/>
            <color rgb="FF000000"/>
            <rFont val="MS P ゴシック"/>
            <charset val="128"/>
          </rPr>
          <t>として入力してください。</t>
        </r>
      </text>
    </comment>
    <comment ref="E75" authorId="1" shapeId="0" xr:uid="{00000000-0006-0000-0000-00000F000000}">
      <text>
        <r>
          <rPr>
            <b/>
            <sz val="10"/>
            <color rgb="FFFFFFFF"/>
            <rFont val="Osaka"/>
            <family val="2"/>
            <charset val="128"/>
          </rPr>
          <t>卒業研究に合格した場合は４，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そうでない場合は０を入力して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ください</t>
        </r>
      </text>
    </comment>
    <comment ref="F75" authorId="1" shapeId="0" xr:uid="{00000000-0006-0000-0000-000010000000}">
      <text>
        <r>
          <rPr>
            <b/>
            <sz val="10"/>
            <color rgb="FFFFFFFF"/>
            <rFont val="Osaka"/>
            <family val="2"/>
            <charset val="128"/>
          </rPr>
          <t>今年度，卒業研究に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着手できる場合は４，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を入力してください</t>
        </r>
      </text>
    </comment>
    <comment ref="F85" authorId="0" shapeId="0" xr:uid="{00000000-0006-0000-0000-000011000000}">
      <text>
        <r>
          <rPr>
            <b/>
            <sz val="9"/>
            <color rgb="FF000000"/>
            <rFont val="MS P ゴシック"/>
            <charset val="128"/>
          </rPr>
          <t>【卒業時確認用】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卒業時、予定欄に数値が残っていなければ「〇」</t>
        </r>
      </text>
    </comment>
  </commentList>
</comments>
</file>

<file path=xl/sharedStrings.xml><?xml version="1.0" encoding="utf-8"?>
<sst xmlns="http://schemas.openxmlformats.org/spreadsheetml/2006/main" count="154" uniqueCount="137">
  <si>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</si>
  <si>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</si>
  <si>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</si>
  <si>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</si>
  <si>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</si>
  <si>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</si>
  <si>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</si>
  <si>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</si>
  <si>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</si>
  <si>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</si>
  <si>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</si>
  <si>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</si>
  <si>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</si>
  <si>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</si>
  <si>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</si>
  <si>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</si>
  <si>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</si>
  <si>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</si>
  <si>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</si>
  <si>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</si>
  <si>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</si>
  <si>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</si>
  <si>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</si>
  <si>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</si>
  <si>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その他の科目</t>
    <rPh sb="2" eb="3">
      <t>タ</t>
    </rPh>
    <rPh sb="4" eb="6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</si>
  <si>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</si>
  <si>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都市デザイン工学演習I</t>
  </si>
  <si>
    <t>都市デザイン工学演習II</t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</si>
  <si>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</si>
  <si>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</si>
  <si>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プロジェクト演習</t>
    <rPh sb="6" eb="8">
      <t>エンシュウ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</si>
  <si>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</si>
  <si>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</si>
  <si>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</si>
  <si>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</si>
  <si>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</si>
  <si>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</si>
  <si>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</si>
  <si>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</si>
  <si>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</si>
  <si>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</si>
  <si>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</si>
  <si>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</si>
  <si>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</si>
  <si>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</si>
  <si>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</si>
  <si>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</si>
  <si>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</si>
  <si>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</si>
  <si>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</si>
  <si>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</si>
  <si>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</si>
  <si>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</si>
  <si>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</si>
  <si>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</si>
  <si>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</si>
  <si>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</si>
  <si>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</si>
  <si>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</si>
  <si>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</si>
  <si>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</si>
  <si>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</si>
  <si>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</si>
  <si>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</si>
  <si>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3"/>
  </si>
  <si>
    <t>学生番号</t>
    <rPh sb="0" eb="2">
      <t>ガクセイ</t>
    </rPh>
    <rPh sb="2" eb="4">
      <t>バンゴウ</t>
    </rPh>
    <phoneticPr fontId="23"/>
  </si>
  <si>
    <t>20　　年度</t>
    <rPh sb="4" eb="5">
      <t>ネン</t>
    </rPh>
    <rPh sb="5" eb="6">
      <t>ド</t>
    </rPh>
    <phoneticPr fontId="23"/>
  </si>
  <si>
    <t>氏　　名</t>
    <rPh sb="0" eb="1">
      <t>シ</t>
    </rPh>
    <rPh sb="3" eb="4">
      <t>ナ</t>
    </rPh>
    <phoneticPr fontId="23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</si>
  <si>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3"/>
  </si>
  <si>
    <t>単位数入力</t>
    <rPh sb="0" eb="3">
      <t>タンイスウ</t>
    </rPh>
    <rPh sb="3" eb="5">
      <t>ニュウリョク</t>
    </rPh>
    <phoneticPr fontId="3"/>
  </si>
  <si>
    <t>予定</t>
    <rPh sb="0" eb="2">
      <t>ヨテイ</t>
    </rPh>
    <phoneticPr fontId="3"/>
  </si>
  <si>
    <t>学習・教育到達目標</t>
    <rPh sb="5" eb="7">
      <t>トウタツ</t>
    </rPh>
    <phoneticPr fontId="3"/>
  </si>
  <si>
    <t>単位</t>
    <rPh sb="0" eb="2">
      <t>タンイ</t>
    </rPh>
    <phoneticPr fontId="3"/>
  </si>
  <si>
    <t>-</t>
    <phoneticPr fontId="3"/>
  </si>
  <si>
    <t>-</t>
    <phoneticPr fontId="3"/>
  </si>
  <si>
    <t>-</t>
    <phoneticPr fontId="3"/>
  </si>
  <si>
    <t>建築・都市設計演習</t>
    <phoneticPr fontId="3"/>
  </si>
  <si>
    <t>修得済</t>
    <rPh sb="0" eb="2">
      <t>シュウトク</t>
    </rPh>
    <rPh sb="2" eb="3">
      <t>ズミ</t>
    </rPh>
    <phoneticPr fontId="3"/>
  </si>
  <si>
    <t>　◆◆入力エラーです◆◆ 要確認！→</t>
    <phoneticPr fontId="3"/>
  </si>
  <si>
    <t>合計</t>
    <rPh sb="0" eb="2">
      <t>ゴウケイ</t>
    </rPh>
    <phoneticPr fontId="3"/>
  </si>
  <si>
    <t>エラー
フラグ</t>
    <phoneticPr fontId="3"/>
  </si>
  <si>
    <t>【入力手順】</t>
    <rPh sb="1" eb="5">
      <t>ニュウリョクテジュン</t>
    </rPh>
    <phoneticPr fontId="3"/>
  </si>
  <si>
    <t>キャリア形成
の基礎</t>
    <phoneticPr fontId="3"/>
  </si>
  <si>
    <t>人文社会科学</t>
    <phoneticPr fontId="3"/>
  </si>
  <si>
    <t>人文社会科学</t>
    <rPh sb="0" eb="4">
      <t>ジンブンシャカイ</t>
    </rPh>
    <rPh sb="4" eb="6">
      <t>カガク</t>
    </rPh>
    <phoneticPr fontId="3"/>
  </si>
  <si>
    <t>外国語</t>
    <rPh sb="0" eb="3">
      <t>ガイコクゴ</t>
    </rPh>
    <phoneticPr fontId="3"/>
  </si>
  <si>
    <t>体育</t>
    <rPh sb="0" eb="2">
      <t>タイイク</t>
    </rPh>
    <phoneticPr fontId="3"/>
  </si>
  <si>
    <t>工学の基礎</t>
    <rPh sb="0" eb="2">
      <t>コウガク</t>
    </rPh>
    <rPh sb="3" eb="5">
      <t>キソ</t>
    </rPh>
    <phoneticPr fontId="3"/>
  </si>
  <si>
    <t>その他連携
科目</t>
    <rPh sb="2" eb="3">
      <t>タ</t>
    </rPh>
    <rPh sb="3" eb="5">
      <t>レンケイ</t>
    </rPh>
    <rPh sb="6" eb="8">
      <t>カモク</t>
    </rPh>
    <phoneticPr fontId="3"/>
  </si>
  <si>
    <t>数理科学と教育</t>
    <rPh sb="0" eb="4">
      <t>スウリカガク</t>
    </rPh>
    <rPh sb="5" eb="7">
      <t>キョウイク</t>
    </rPh>
    <phoneticPr fontId="3"/>
  </si>
  <si>
    <t>専門科目
共通領域</t>
    <phoneticPr fontId="3"/>
  </si>
  <si>
    <t>専門科目
構造領域</t>
    <phoneticPr fontId="3"/>
  </si>
  <si>
    <t>専門科目
地盤領域</t>
    <phoneticPr fontId="3"/>
  </si>
  <si>
    <t>その他連携（キャリアデザインを除く）</t>
    <rPh sb="2" eb="3">
      <t>タ</t>
    </rPh>
    <rPh sb="3" eb="5">
      <t>レンケイ</t>
    </rPh>
    <rPh sb="15" eb="16">
      <t>ノゾ</t>
    </rPh>
    <phoneticPr fontId="3"/>
  </si>
  <si>
    <t>自然科学：　物理学実験を除く</t>
    <rPh sb="0" eb="2">
      <t>シゼン</t>
    </rPh>
    <rPh sb="2" eb="4">
      <t>カガク</t>
    </rPh>
    <rPh sb="6" eb="9">
      <t>ブツリガク</t>
    </rPh>
    <rPh sb="9" eb="11">
      <t>ジッケン</t>
    </rPh>
    <rPh sb="12" eb="13">
      <t>ノゾ</t>
    </rPh>
    <phoneticPr fontId="3"/>
  </si>
  <si>
    <t>自然科学：　物理学実験</t>
    <phoneticPr fontId="3"/>
  </si>
  <si>
    <t>自然科学：　物理学実験を除く</t>
    <rPh sb="0" eb="2">
      <t>シゼン</t>
    </rPh>
    <rPh sb="2" eb="4">
      <t>カガク</t>
    </rPh>
    <rPh sb="12" eb="13">
      <t>ノゾ</t>
    </rPh>
    <phoneticPr fontId="3"/>
  </si>
  <si>
    <t>OITﾘｿｰｽ：　デザイン探求演習(PBL)</t>
    <phoneticPr fontId="3"/>
  </si>
  <si>
    <t>キャリアデザイン</t>
    <phoneticPr fontId="3"/>
  </si>
  <si>
    <t>科　目</t>
    <phoneticPr fontId="3"/>
  </si>
  <si>
    <t>専門科目
コンクリート・
材料領域</t>
    <phoneticPr fontId="3"/>
  </si>
  <si>
    <t>卒業研究</t>
    <phoneticPr fontId="3"/>
  </si>
  <si>
    <t>　あなたの今までの合計達成度（現在）</t>
    <rPh sb="5" eb="6">
      <t>イマ</t>
    </rPh>
    <rPh sb="9" eb="11">
      <t>ゴウケイ</t>
    </rPh>
    <rPh sb="11" eb="14">
      <t>タッセイド</t>
    </rPh>
    <rPh sb="15" eb="17">
      <t>ゲンザイ</t>
    </rPh>
    <phoneticPr fontId="3"/>
  </si>
  <si>
    <t>　今年度の履修計画にもとづいた予定達成度（予定）</t>
    <rPh sb="1" eb="5">
      <t>コンネンドリシュウケイカク</t>
    </rPh>
    <rPh sb="5" eb="9">
      <t>リシュウケイカク</t>
    </rPh>
    <rPh sb="15" eb="17">
      <t>ヨテイ</t>
    </rPh>
    <rPh sb="17" eb="20">
      <t>タッセイド</t>
    </rPh>
    <rPh sb="21" eb="23">
      <t>ヨテイ</t>
    </rPh>
    <phoneticPr fontId="3"/>
  </si>
  <si>
    <t>　今までの達成度と今年度予定達成度の合計（合計）</t>
    <rPh sb="1" eb="2">
      <t>イマ</t>
    </rPh>
    <rPh sb="5" eb="8">
      <t>タッセイド</t>
    </rPh>
    <rPh sb="9" eb="12">
      <t>コンネンド</t>
    </rPh>
    <rPh sb="12" eb="14">
      <t>ヨテイ</t>
    </rPh>
    <rPh sb="14" eb="17">
      <t>タッセイド</t>
    </rPh>
    <rPh sb="18" eb="20">
      <t>ゴウケイ</t>
    </rPh>
    <rPh sb="21" eb="23">
      <t>ゼンゴウケイ</t>
    </rPh>
    <phoneticPr fontId="3"/>
  </si>
  <si>
    <t>　卒業までに必要な達成度</t>
    <rPh sb="1" eb="3">
      <t>ソツギョウ</t>
    </rPh>
    <rPh sb="6" eb="8">
      <t>ヒツヨウ</t>
    </rPh>
    <rPh sb="9" eb="12">
      <t>タッセイド</t>
    </rPh>
    <phoneticPr fontId="3"/>
  </si>
  <si>
    <t>　達成度確認</t>
    <rPh sb="1" eb="4">
      <t>タッセイド</t>
    </rPh>
    <rPh sb="4" eb="6">
      <t>カクニン</t>
    </rPh>
    <phoneticPr fontId="3"/>
  </si>
  <si>
    <t>　学習・教育到達目標</t>
    <rPh sb="1" eb="3">
      <t>ガクシュウ</t>
    </rPh>
    <rPh sb="4" eb="6">
      <t>キョウイク</t>
    </rPh>
    <rPh sb="6" eb="8">
      <t>トウタツ</t>
    </rPh>
    <rPh sb="8" eb="10">
      <t>モクヒョウ</t>
    </rPh>
    <phoneticPr fontId="3"/>
  </si>
  <si>
    <t>２． 学生番号と氏名を入力してください。</t>
    <rPh sb="3" eb="7">
      <t>ガクセイバンゴウ</t>
    </rPh>
    <rPh sb="8" eb="10">
      <t>シメイ</t>
    </rPh>
    <rPh sb="11" eb="13">
      <t>ニュウリョク</t>
    </rPh>
    <phoneticPr fontId="3"/>
  </si>
  <si>
    <t>３． 点検時の年度を入力し，不要な時期（前期・後期）を削除してください。（点検時の時期を残す）</t>
    <rPh sb="3" eb="5">
      <t>テンケン</t>
    </rPh>
    <rPh sb="5" eb="6">
      <t>ジ</t>
    </rPh>
    <rPh sb="7" eb="9">
      <t>ネンド</t>
    </rPh>
    <rPh sb="10" eb="12">
      <t>ニュウリョク</t>
    </rPh>
    <rPh sb="14" eb="16">
      <t>フヨウ</t>
    </rPh>
    <rPh sb="17" eb="19">
      <t>ジキ</t>
    </rPh>
    <rPh sb="20" eb="22">
      <t>ゼンキ</t>
    </rPh>
    <rPh sb="23" eb="25">
      <t>コウキ</t>
    </rPh>
    <rPh sb="27" eb="29">
      <t>サクジョ</t>
    </rPh>
    <rPh sb="37" eb="40">
      <t>テンケンジ</t>
    </rPh>
    <rPh sb="41" eb="43">
      <t>ジキ</t>
    </rPh>
    <rPh sb="44" eb="45">
      <t>ノコ</t>
    </rPh>
    <phoneticPr fontId="3"/>
  </si>
  <si>
    <r>
      <t>４． 「修得済」（左側の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）の列に，すでに修得した科目の単位数を入力してください。</t>
    </r>
    <rPh sb="4" eb="7">
      <t>シュウトクズ</t>
    </rPh>
    <rPh sb="17" eb="18">
      <t>レツ</t>
    </rPh>
    <rPh sb="23" eb="25">
      <t>シュウトク</t>
    </rPh>
    <rPh sb="27" eb="29">
      <t>カモク</t>
    </rPh>
    <rPh sb="30" eb="33">
      <t>タンイスウ</t>
    </rPh>
    <rPh sb="34" eb="36">
      <t>ニュウリョク</t>
    </rPh>
    <phoneticPr fontId="3"/>
  </si>
  <si>
    <r>
      <t>５． 「予定」（右側の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）の列に，今年度履修予定の科目の単位数を入力してください。</t>
    </r>
    <rPh sb="4" eb="6">
      <t>ヨテイ</t>
    </rPh>
    <rPh sb="8" eb="9">
      <t>ミギ</t>
    </rPh>
    <rPh sb="16" eb="17">
      <t>レツ</t>
    </rPh>
    <rPh sb="19" eb="22">
      <t>コンネンド</t>
    </rPh>
    <rPh sb="22" eb="26">
      <t>リシュウヨテイ</t>
    </rPh>
    <rPh sb="27" eb="29">
      <t>カモク</t>
    </rPh>
    <rPh sb="30" eb="33">
      <t>タンイスウ</t>
    </rPh>
    <rPh sb="34" eb="36">
      <t>ニュウリョク</t>
    </rPh>
    <phoneticPr fontId="3"/>
  </si>
  <si>
    <t>　　　※ 右下の数値に＃N/Aが表示されたら入力エラーです。</t>
    <rPh sb="22" eb="24">
      <t>ニュウリョク</t>
    </rPh>
    <phoneticPr fontId="3"/>
  </si>
  <si>
    <t>専門科目
河川・海岸
領域</t>
    <phoneticPr fontId="3"/>
  </si>
  <si>
    <t>単位の合計</t>
    <rPh sb="0" eb="2">
      <t>タンイ</t>
    </rPh>
    <rPh sb="3" eb="5">
      <t>ゴウケイ</t>
    </rPh>
    <phoneticPr fontId="3"/>
  </si>
  <si>
    <t>その他の科目</t>
    <rPh sb="2" eb="3">
      <t>タ</t>
    </rPh>
    <rPh sb="4" eb="6">
      <t>カモク</t>
    </rPh>
    <phoneticPr fontId="3"/>
  </si>
  <si>
    <t>　　　※ 卒業研究には単位がありませんが，この点検表では4単位として入力してください。</t>
    <rPh sb="5" eb="9">
      <t>ソツギョウケンキュウ</t>
    </rPh>
    <rPh sb="11" eb="13">
      <t>タンイ</t>
    </rPh>
    <rPh sb="23" eb="26">
      <t>テンケンヒョウ</t>
    </rPh>
    <rPh sb="29" eb="31">
      <t>タンイ</t>
    </rPh>
    <rPh sb="34" eb="36">
      <t>ニュウリョク</t>
    </rPh>
    <phoneticPr fontId="3"/>
  </si>
  <si>
    <t>　　　※ 単位の合計（緑色のセル）が自分の修得単位や履修予定単位と同じか確認してください。</t>
    <rPh sb="5" eb="7">
      <t>タンイ</t>
    </rPh>
    <rPh sb="8" eb="10">
      <t>ゴウケイ</t>
    </rPh>
    <rPh sb="11" eb="13">
      <t>ミドリイロ</t>
    </rPh>
    <rPh sb="18" eb="20">
      <t>ジブン</t>
    </rPh>
    <rPh sb="21" eb="25">
      <t>シュウトクタンイ</t>
    </rPh>
    <rPh sb="26" eb="28">
      <t>リシュウ</t>
    </rPh>
    <rPh sb="28" eb="30">
      <t>ヨテイ</t>
    </rPh>
    <rPh sb="30" eb="32">
      <t>タンイ</t>
    </rPh>
    <rPh sb="33" eb="34">
      <t>オナ</t>
    </rPh>
    <rPh sb="36" eb="38">
      <t>カクニン</t>
    </rPh>
    <phoneticPr fontId="3"/>
  </si>
  <si>
    <t>　　　　　・対象科目の単位と入力値が異なる場合</t>
    <rPh sb="6" eb="10">
      <t>タイショウカモク</t>
    </rPh>
    <rPh sb="11" eb="13">
      <t>タンイ</t>
    </rPh>
    <rPh sb="14" eb="16">
      <t>ニュウリョク</t>
    </rPh>
    <rPh sb="16" eb="17">
      <t>アタイ</t>
    </rPh>
    <rPh sb="18" eb="19">
      <t>コト</t>
    </rPh>
    <rPh sb="21" eb="23">
      <t>バアイ</t>
    </rPh>
    <phoneticPr fontId="3"/>
  </si>
  <si>
    <t>　　　　　・「修得済」と「予定」の両方に単位を入力した場合</t>
    <rPh sb="7" eb="9">
      <t>シュウトク</t>
    </rPh>
    <rPh sb="9" eb="10">
      <t>ズミ</t>
    </rPh>
    <rPh sb="13" eb="15">
      <t>ヨテイ</t>
    </rPh>
    <rPh sb="17" eb="19">
      <t>リョウホウ</t>
    </rPh>
    <rPh sb="20" eb="22">
      <t>タンイ</t>
    </rPh>
    <rPh sb="23" eb="25">
      <t>ニュウリョク</t>
    </rPh>
    <rPh sb="27" eb="29">
      <t>バアイ</t>
    </rPh>
    <phoneticPr fontId="3"/>
  </si>
  <si>
    <t>　　　※ 黄色セルの科目は、複数の科目が対象です。対象科目の合計単位数を入力してください。</t>
    <phoneticPr fontId="3"/>
  </si>
  <si>
    <t>　 　 ※ ２．，３．はプリントアウト後に自筆しても構いません。（時期は該当する方を〇で囲む）</t>
    <rPh sb="19" eb="20">
      <t>ゴ</t>
    </rPh>
    <rPh sb="21" eb="23">
      <t>ジヒツ</t>
    </rPh>
    <rPh sb="26" eb="27">
      <t>カマ</t>
    </rPh>
    <rPh sb="33" eb="35">
      <t>ジキ</t>
    </rPh>
    <rPh sb="36" eb="38">
      <t>ガイトウ</t>
    </rPh>
    <rPh sb="40" eb="41">
      <t>ホウ</t>
    </rPh>
    <rPh sb="44" eb="45">
      <t>カコ</t>
    </rPh>
    <phoneticPr fontId="3"/>
  </si>
  <si>
    <t>専門科目
デザイン・計画
領域</t>
    <phoneticPr fontId="3"/>
  </si>
  <si>
    <t>６． 入力に間違いが無いか確認のうえ，プリントアウトして提出してください。(印刷の設定は必要ない)</t>
    <rPh sb="3" eb="5">
      <t>ニュウリョク</t>
    </rPh>
    <rPh sb="6" eb="8">
      <t>マチガ</t>
    </rPh>
    <rPh sb="10" eb="11">
      <t>ナ</t>
    </rPh>
    <rPh sb="13" eb="15">
      <t>カクニン</t>
    </rPh>
    <rPh sb="28" eb="30">
      <t>テイシュツ</t>
    </rPh>
    <phoneticPr fontId="3"/>
  </si>
  <si>
    <t>複合構造・維持管理工学</t>
    <rPh sb="5" eb="9">
      <t>イジカンリ</t>
    </rPh>
    <rPh sb="9" eb="11">
      <t>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</si>
  <si>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</si>
  <si>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土木情報学</t>
    <rPh sb="0" eb="5">
      <t>ドボクジョウホウガク</t>
    </rPh>
    <phoneticPr fontId="3"/>
  </si>
  <si>
    <t>　　１２４－</t>
    <phoneticPr fontId="23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</si>
  <si>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2024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3"/>
  </si>
  <si>
    <t>１． この点検表は2024年度入学者用です。入学年度に間違いが無いか確認して下さい。</t>
    <rPh sb="5" eb="8">
      <t>テンケンヒョウ</t>
    </rPh>
    <rPh sb="13" eb="15">
      <t>ネンド</t>
    </rPh>
    <rPh sb="15" eb="19">
      <t>ニュウガクシャヨウ</t>
    </rPh>
    <rPh sb="22" eb="26">
      <t>ニュウガクネンド</t>
    </rPh>
    <rPh sb="27" eb="29">
      <t>マチガ</t>
    </rPh>
    <rPh sb="31" eb="32">
      <t>ナ</t>
    </rPh>
    <rPh sb="34" eb="36">
      <t>カクニン</t>
    </rPh>
    <rPh sb="38" eb="39">
      <t>クダ</t>
    </rPh>
    <phoneticPr fontId="3"/>
  </si>
  <si>
    <t>情報数理</t>
    <phoneticPr fontId="3"/>
  </si>
  <si>
    <t>OITﾘｿｰｽ：　宇宙・地球・生命-探求演習(PBL)</t>
    <rPh sb="0" eb="3">
      <t>ヨドガワガク</t>
    </rPh>
    <phoneticPr fontId="3"/>
  </si>
  <si>
    <t>OITﾘｿｰｽ：　淀川学</t>
    <rPh sb="9" eb="12">
      <t xml:space="preserve">ヨドガワガク </t>
    </rPh>
    <phoneticPr fontId="3"/>
  </si>
  <si>
    <t>OITﾘｿｰｽ：　知的財産法概論</t>
    <rPh sb="9" eb="16">
      <t xml:space="preserve">チテキザイサンホウガイロン </t>
    </rPh>
    <phoneticPr fontId="3"/>
  </si>
  <si>
    <t>(B)</t>
    <phoneticPr fontId="3"/>
  </si>
  <si>
    <t>tenkena24 | 2024.9.4</t>
    <phoneticPr fontId="23"/>
  </si>
  <si>
    <r>
      <t>情報数理</t>
    </r>
    <r>
      <rPr>
        <sz val="10"/>
        <color theme="1"/>
        <rFont val="ＭＳ Ｐゴシック"/>
        <family val="2"/>
        <charset val="128"/>
      </rPr>
      <t xml:space="preserve"> （基礎情報処理，確率と統計）</t>
    </r>
    <rPh sb="0" eb="4">
      <t xml:space="preserve">ジョウホウスウリ </t>
    </rPh>
    <rPh sb="6" eb="12">
      <t>キソジョウホウショリ</t>
    </rPh>
    <rPh sb="13" eb="15">
      <t>カクリツ</t>
    </rPh>
    <rPh sb="16" eb="18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</si>
</sst>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_ * #,##0.0_ ;_ * \-#,##0.0_ ;_ * &quot;&quot;_ ;_ @_ "/>
    <numFmt numFmtId="178" formatCode="_ * #,##0.00_ ;_ * \-#,##0.00_ ;_ * &quot;&quot;_ ;_ @_ "/>
    <numFmt numFmtId="179" formatCode="0.00_);[Red]\(0.00\)"/>
  </numFmts>
  <fonts count="40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rgb="FF000000"/>
      <name val="MS P ゴシック"/>
      <charset val="128"/>
    </font>
    <font>
      <b/>
      <sz val="10"/>
      <color rgb="FFDD0806"/>
      <name val="MS P ゴシック"/>
      <charset val="128"/>
    </font>
    <font>
      <b/>
      <sz val="10"/>
      <color rgb="FF000000"/>
      <name val="Osaka"/>
      <family val="2"/>
      <charset val="128"/>
    </font>
    <font>
      <b/>
      <sz val="10"/>
      <color rgb="FFDD0806"/>
      <name val="Osaka"/>
      <family val="2"/>
      <charset val="128"/>
    </font>
    <font>
      <b/>
      <sz val="10"/>
      <color rgb="FFFFFFFF"/>
      <name val="Osaka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Protection="1">
      <alignment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39" xfId="0" applyNumberFormat="1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31" xfId="0" applyNumberFormat="1" applyFont="1" applyFill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Protection="1">
      <alignment vertical="center"/>
      <protection hidden="1"/>
    </xf>
    <xf numFmtId="0" fontId="7" fillId="3" borderId="64" xfId="0" applyFont="1" applyFill="1" applyBorder="1" applyProtection="1">
      <alignment vertical="center"/>
      <protection hidden="1"/>
    </xf>
    <xf numFmtId="178" fontId="7" fillId="3" borderId="8" xfId="0" applyNumberFormat="1" applyFont="1" applyFill="1" applyBorder="1" applyProtection="1">
      <alignment vertical="center"/>
      <protection hidden="1"/>
    </xf>
    <xf numFmtId="178" fontId="7" fillId="3" borderId="9" xfId="0" applyNumberFormat="1" applyFont="1" applyFill="1" applyBorder="1" applyProtection="1">
      <alignment vertical="center"/>
      <protection hidden="1"/>
    </xf>
    <xf numFmtId="178" fontId="7" fillId="3" borderId="10" xfId="0" applyNumberFormat="1" applyFont="1" applyFill="1" applyBorder="1" applyProtection="1">
      <alignment vertical="center"/>
      <protection hidden="1"/>
    </xf>
    <xf numFmtId="178" fontId="7" fillId="3" borderId="37" xfId="0" applyNumberFormat="1" applyFont="1" applyFill="1" applyBorder="1" applyProtection="1">
      <alignment vertical="center"/>
      <protection hidden="1"/>
    </xf>
    <xf numFmtId="178" fontId="7" fillId="3" borderId="38" xfId="0" applyNumberFormat="1" applyFont="1" applyFill="1" applyBorder="1" applyProtection="1">
      <alignment vertical="center"/>
      <protection hidden="1"/>
    </xf>
    <xf numFmtId="178" fontId="7" fillId="3" borderId="39" xfId="0" applyNumberFormat="1" applyFont="1" applyFill="1" applyBorder="1" applyProtection="1">
      <alignment vertical="center"/>
      <protection hidden="1"/>
    </xf>
    <xf numFmtId="178" fontId="7" fillId="3" borderId="11" xfId="0" applyNumberFormat="1" applyFont="1" applyFill="1" applyBorder="1" applyProtection="1">
      <alignment vertical="center"/>
      <protection hidden="1"/>
    </xf>
    <xf numFmtId="178" fontId="7" fillId="3" borderId="3" xfId="0" applyNumberFormat="1" applyFont="1" applyFill="1" applyBorder="1" applyProtection="1">
      <alignment vertical="center"/>
      <protection hidden="1"/>
    </xf>
    <xf numFmtId="178" fontId="7" fillId="3" borderId="4" xfId="0" applyNumberFormat="1" applyFont="1" applyFill="1" applyBorder="1" applyProtection="1">
      <alignment vertical="center"/>
      <protection hidden="1"/>
    </xf>
    <xf numFmtId="178" fontId="7" fillId="3" borderId="12" xfId="0" applyNumberFormat="1" applyFont="1" applyFill="1" applyBorder="1" applyProtection="1">
      <alignment vertical="center"/>
      <protection hidden="1"/>
    </xf>
    <xf numFmtId="178" fontId="7" fillId="3" borderId="13" xfId="0" applyNumberFormat="1" applyFont="1" applyFill="1" applyBorder="1" applyProtection="1">
      <alignment vertical="center"/>
      <protection hidden="1"/>
    </xf>
    <xf numFmtId="178" fontId="7" fillId="3" borderId="14" xfId="0" applyNumberFormat="1" applyFont="1" applyFill="1" applyBorder="1" applyProtection="1">
      <alignment vertical="center"/>
      <protection hidden="1"/>
    </xf>
    <xf numFmtId="178" fontId="7" fillId="3" borderId="5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Protection="1">
      <alignment vertical="center"/>
      <protection hidden="1"/>
    </xf>
    <xf numFmtId="178" fontId="7" fillId="3" borderId="7" xfId="0" applyNumberFormat="1" applyFont="1" applyFill="1" applyBorder="1" applyProtection="1">
      <alignment vertical="center"/>
      <protection hidden="1"/>
    </xf>
    <xf numFmtId="178" fontId="7" fillId="3" borderId="60" xfId="0" applyNumberFormat="1" applyFont="1" applyFill="1" applyBorder="1" applyProtection="1">
      <alignment vertical="center"/>
      <protection hidden="1"/>
    </xf>
    <xf numFmtId="178" fontId="7" fillId="3" borderId="46" xfId="0" applyNumberFormat="1" applyFont="1" applyFill="1" applyBorder="1" applyProtection="1">
      <alignment vertical="center"/>
      <protection hidden="1"/>
    </xf>
    <xf numFmtId="178" fontId="7" fillId="3" borderId="53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Alignment="1" applyProtection="1">
      <alignment vertical="center" wrapText="1"/>
      <protection hidden="1"/>
    </xf>
    <xf numFmtId="178" fontId="7" fillId="3" borderId="46" xfId="0" applyNumberFormat="1" applyFont="1" applyFill="1" applyBorder="1" applyAlignment="1" applyProtection="1">
      <alignment vertical="center" wrapText="1"/>
      <protection hidden="1"/>
    </xf>
    <xf numFmtId="178" fontId="7" fillId="3" borderId="55" xfId="0" applyNumberFormat="1" applyFont="1" applyFill="1" applyBorder="1" applyProtection="1">
      <alignment vertical="center"/>
      <protection hidden="1"/>
    </xf>
    <xf numFmtId="178" fontId="7" fillId="3" borderId="44" xfId="0" applyNumberFormat="1" applyFont="1" applyFill="1" applyBorder="1" applyProtection="1">
      <alignment vertical="center"/>
      <protection hidden="1"/>
    </xf>
    <xf numFmtId="178" fontId="7" fillId="3" borderId="47" xfId="0" applyNumberFormat="1" applyFont="1" applyFill="1" applyBorder="1" applyProtection="1">
      <alignment vertical="center"/>
      <protection hidden="1"/>
    </xf>
    <xf numFmtId="178" fontId="7" fillId="3" borderId="30" xfId="0" applyNumberFormat="1" applyFont="1" applyFill="1" applyBorder="1" applyProtection="1">
      <alignment vertical="center"/>
      <protection hidden="1"/>
    </xf>
    <xf numFmtId="0" fontId="7" fillId="3" borderId="69" xfId="0" applyFont="1" applyFill="1" applyBorder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21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0" borderId="21" xfId="0" applyFont="1" applyBorder="1" applyProtection="1">
      <alignment vertical="center"/>
      <protection hidden="1"/>
    </xf>
    <xf numFmtId="0" fontId="14" fillId="6" borderId="21" xfId="0" applyFont="1" applyFill="1" applyBorder="1" applyAlignment="1" applyProtection="1">
      <alignment horizontal="center" vertical="center"/>
      <protection hidden="1"/>
    </xf>
    <xf numFmtId="0" fontId="14" fillId="7" borderId="21" xfId="0" applyFont="1" applyFill="1" applyBorder="1" applyAlignment="1" applyProtection="1">
      <alignment horizontal="center" vertical="center"/>
      <protection hidden="1"/>
    </xf>
    <xf numFmtId="179" fontId="7" fillId="6" borderId="21" xfId="0" applyNumberFormat="1" applyFont="1" applyFill="1" applyBorder="1" applyProtection="1">
      <alignment vertical="center"/>
      <protection hidden="1"/>
    </xf>
    <xf numFmtId="179" fontId="7" fillId="7" borderId="21" xfId="0" applyNumberFormat="1" applyFont="1" applyFill="1" applyBorder="1" applyProtection="1">
      <alignment vertical="center"/>
      <protection hidden="1"/>
    </xf>
    <xf numFmtId="0" fontId="14" fillId="5" borderId="21" xfId="0" applyFont="1" applyFill="1" applyBorder="1" applyAlignment="1" applyProtection="1">
      <alignment horizontal="right" vertical="center"/>
      <protection hidden="1"/>
    </xf>
    <xf numFmtId="2" fontId="19" fillId="5" borderId="21" xfId="0" applyNumberFormat="1" applyFont="1" applyFill="1" applyBorder="1" applyProtection="1">
      <alignment vertical="center"/>
      <protection hidden="1"/>
    </xf>
    <xf numFmtId="178" fontId="9" fillId="2" borderId="76" xfId="0" applyNumberFormat="1" applyFont="1" applyFill="1" applyBorder="1" applyProtection="1">
      <alignment vertical="center"/>
      <protection hidden="1"/>
    </xf>
    <xf numFmtId="178" fontId="9" fillId="2" borderId="35" xfId="0" applyNumberFormat="1" applyFont="1" applyFill="1" applyBorder="1" applyProtection="1">
      <alignment vertical="center"/>
      <protection hidden="1"/>
    </xf>
    <xf numFmtId="178" fontId="9" fillId="2" borderId="36" xfId="0" applyNumberFormat="1" applyFont="1" applyFill="1" applyBorder="1" applyProtection="1">
      <alignment vertical="center"/>
      <protection hidden="1"/>
    </xf>
    <xf numFmtId="0" fontId="9" fillId="2" borderId="78" xfId="0" applyFont="1" applyFill="1" applyBorder="1" applyProtection="1">
      <alignment vertical="center"/>
      <protection hidden="1"/>
    </xf>
    <xf numFmtId="0" fontId="2" fillId="4" borderId="79" xfId="0" applyFont="1" applyFill="1" applyBorder="1" applyProtection="1">
      <alignment vertical="center"/>
      <protection hidden="1"/>
    </xf>
    <xf numFmtId="0" fontId="2" fillId="4" borderId="80" xfId="0" applyFont="1" applyFill="1" applyBorder="1" applyProtection="1">
      <alignment vertical="center"/>
      <protection hidden="1"/>
    </xf>
    <xf numFmtId="0" fontId="2" fillId="4" borderId="81" xfId="0" applyFont="1" applyFill="1" applyBorder="1" applyProtection="1">
      <alignment vertical="center"/>
      <protection hidden="1"/>
    </xf>
    <xf numFmtId="0" fontId="2" fillId="4" borderId="83" xfId="0" applyFont="1" applyFill="1" applyBorder="1" applyProtection="1">
      <alignment vertical="center"/>
      <protection hidden="1"/>
    </xf>
    <xf numFmtId="0" fontId="2" fillId="3" borderId="84" xfId="0" applyFont="1" applyFill="1" applyBorder="1" applyProtection="1">
      <alignment vertical="center"/>
      <protection hidden="1"/>
    </xf>
    <xf numFmtId="0" fontId="2" fillId="4" borderId="29" xfId="0" applyFont="1" applyFill="1" applyBorder="1" applyProtection="1">
      <alignment vertical="center"/>
      <protection hidden="1"/>
    </xf>
    <xf numFmtId="0" fontId="7" fillId="3" borderId="84" xfId="0" applyFont="1" applyFill="1" applyBorder="1" applyProtection="1">
      <alignment vertical="center"/>
      <protection hidden="1"/>
    </xf>
    <xf numFmtId="0" fontId="7" fillId="3" borderId="81" xfId="0" applyFont="1" applyFill="1" applyBorder="1" applyProtection="1">
      <alignment vertical="center"/>
      <protection hidden="1"/>
    </xf>
    <xf numFmtId="0" fontId="7" fillId="3" borderId="83" xfId="0" applyFont="1" applyFill="1" applyBorder="1" applyProtection="1">
      <alignment vertical="center"/>
      <protection hidden="1"/>
    </xf>
    <xf numFmtId="0" fontId="29" fillId="2" borderId="87" xfId="0" applyFont="1" applyFill="1" applyBorder="1" applyProtection="1">
      <alignment vertical="center"/>
      <protection hidden="1"/>
    </xf>
    <xf numFmtId="0" fontId="12" fillId="2" borderId="88" xfId="0" applyFont="1" applyFill="1" applyBorder="1" applyProtection="1">
      <alignment vertical="center"/>
      <protection hidden="1"/>
    </xf>
    <xf numFmtId="0" fontId="2" fillId="0" borderId="72" xfId="0" applyFont="1" applyBorder="1" applyProtection="1">
      <alignment vertical="center"/>
      <protection hidden="1"/>
    </xf>
    <xf numFmtId="0" fontId="2" fillId="0" borderId="73" xfId="0" applyFont="1" applyBorder="1" applyProtection="1">
      <alignment vertical="center"/>
      <protection hidden="1"/>
    </xf>
    <xf numFmtId="0" fontId="17" fillId="2" borderId="89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>
      <alignment horizontal="center" vertical="center"/>
    </xf>
    <xf numFmtId="0" fontId="2" fillId="3" borderId="86" xfId="0" applyFont="1" applyFill="1" applyBorder="1" applyProtection="1">
      <alignment vertical="center"/>
      <protection hidden="1"/>
    </xf>
    <xf numFmtId="0" fontId="2" fillId="3" borderId="61" xfId="0" applyFont="1" applyFill="1" applyBorder="1" applyAlignment="1" applyProtection="1">
      <alignment horizontal="right" vertical="center"/>
      <protection hidden="1"/>
    </xf>
    <xf numFmtId="0" fontId="2" fillId="3" borderId="62" xfId="0" applyFont="1" applyFill="1" applyBorder="1" applyAlignment="1" applyProtection="1">
      <alignment horizontal="right" vertical="center"/>
      <protection hidden="1"/>
    </xf>
    <xf numFmtId="0" fontId="2" fillId="3" borderId="63" xfId="0" applyFont="1" applyFill="1" applyBorder="1" applyAlignment="1" applyProtection="1">
      <alignment horizontal="right" vertical="center"/>
      <protection hidden="1"/>
    </xf>
    <xf numFmtId="0" fontId="2" fillId="3" borderId="64" xfId="0" applyFont="1" applyFill="1" applyBorder="1" applyAlignment="1" applyProtection="1">
      <alignment horizontal="right" vertical="center"/>
      <protection hidden="1"/>
    </xf>
    <xf numFmtId="0" fontId="2" fillId="3" borderId="67" xfId="0" applyFont="1" applyFill="1" applyBorder="1" applyAlignment="1" applyProtection="1">
      <alignment horizontal="right" vertical="center"/>
      <protection hidden="1"/>
    </xf>
    <xf numFmtId="0" fontId="2" fillId="3" borderId="68" xfId="0" applyFont="1" applyFill="1" applyBorder="1" applyAlignment="1" applyProtection="1">
      <alignment horizontal="right" vertical="center"/>
      <protection hidden="1"/>
    </xf>
    <xf numFmtId="0" fontId="2" fillId="3" borderId="56" xfId="0" applyFont="1" applyFill="1" applyBorder="1" applyProtection="1">
      <alignment vertical="center"/>
      <protection locked="0"/>
    </xf>
    <xf numFmtId="0" fontId="26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69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177" fontId="7" fillId="3" borderId="0" xfId="0" applyNumberFormat="1" applyFont="1" applyFill="1" applyProtection="1">
      <alignment vertical="center"/>
      <protection hidden="1"/>
    </xf>
    <xf numFmtId="177" fontId="12" fillId="3" borderId="0" xfId="0" applyNumberFormat="1" applyFont="1" applyFill="1" applyProtection="1">
      <alignment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176" fontId="19" fillId="3" borderId="0" xfId="0" applyNumberFormat="1" applyFont="1" applyFill="1" applyProtection="1">
      <alignment vertical="center"/>
      <protection hidden="1"/>
    </xf>
    <xf numFmtId="176" fontId="2" fillId="3" borderId="0" xfId="0" applyNumberFormat="1" applyFont="1" applyFill="1" applyProtection="1">
      <alignment vertical="center"/>
      <protection hidden="1"/>
    </xf>
    <xf numFmtId="176" fontId="21" fillId="3" borderId="0" xfId="0" applyNumberFormat="1" applyFont="1" applyFill="1" applyProtection="1">
      <alignment vertical="center"/>
      <protection hidden="1"/>
    </xf>
    <xf numFmtId="0" fontId="15" fillId="3" borderId="75" xfId="0" applyFont="1" applyFill="1" applyBorder="1" applyAlignment="1" applyProtection="1">
      <alignment horizontal="center" vertical="center" shrinkToFit="1"/>
      <protection hidden="1"/>
    </xf>
    <xf numFmtId="0" fontId="15" fillId="3" borderId="27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alignment vertical="center"/>
      <protection hidden="1"/>
    </xf>
    <xf numFmtId="178" fontId="9" fillId="3" borderId="52" xfId="0" applyNumberFormat="1" applyFont="1" applyFill="1" applyBorder="1" applyProtection="1">
      <alignment vertical="center"/>
      <protection hidden="1"/>
    </xf>
    <xf numFmtId="0" fontId="29" fillId="3" borderId="0" xfId="0" applyFont="1" applyFill="1" applyProtection="1">
      <alignment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78" xfId="0" applyFont="1" applyFill="1" applyBorder="1" applyAlignment="1" applyProtection="1">
      <alignment horizontal="center" vertical="center"/>
      <protection locked="0"/>
    </xf>
    <xf numFmtId="178" fontId="9" fillId="3" borderId="78" xfId="0" applyNumberFormat="1" applyFont="1" applyFill="1" applyBorder="1" applyProtection="1">
      <alignment vertical="center"/>
      <protection hidden="1"/>
    </xf>
    <xf numFmtId="0" fontId="2" fillId="3" borderId="22" xfId="0" applyFont="1" applyFill="1" applyBorder="1" applyProtection="1">
      <alignment vertical="center"/>
      <protection hidden="1"/>
    </xf>
    <xf numFmtId="0" fontId="12" fillId="3" borderId="23" xfId="0" applyFont="1" applyFill="1" applyBorder="1" applyProtection="1">
      <alignment vertical="center"/>
      <protection hidden="1"/>
    </xf>
    <xf numFmtId="0" fontId="12" fillId="3" borderId="24" xfId="0" applyFont="1" applyFill="1" applyBorder="1" applyAlignment="1" applyProtection="1">
      <alignment horizontal="center" vertical="center"/>
      <protection hidden="1"/>
    </xf>
    <xf numFmtId="0" fontId="12" fillId="3" borderId="25" xfId="0" applyFont="1" applyFill="1" applyBorder="1" applyAlignment="1" applyProtection="1">
      <alignment horizontal="center" vertical="center"/>
      <protection hidden="1"/>
    </xf>
    <xf numFmtId="0" fontId="12" fillId="3" borderId="26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Protection="1">
      <alignment vertical="center"/>
      <protection hidden="1"/>
    </xf>
    <xf numFmtId="0" fontId="31" fillId="3" borderId="27" xfId="0" applyFont="1" applyFill="1" applyBorder="1" applyProtection="1">
      <alignment vertical="center"/>
      <protection hidden="1"/>
    </xf>
    <xf numFmtId="0" fontId="13" fillId="3" borderId="28" xfId="0" applyFont="1" applyFill="1" applyBorder="1" applyProtection="1">
      <alignment vertical="center"/>
      <protection hidden="1"/>
    </xf>
    <xf numFmtId="176" fontId="18" fillId="3" borderId="29" xfId="0" applyNumberFormat="1" applyFont="1" applyFill="1" applyBorder="1" applyProtection="1">
      <alignment vertical="center"/>
      <protection hidden="1"/>
    </xf>
    <xf numFmtId="176" fontId="18" fillId="3" borderId="30" xfId="0" applyNumberFormat="1" applyFont="1" applyFill="1" applyBorder="1" applyProtection="1">
      <alignment vertical="center"/>
      <protection hidden="1"/>
    </xf>
    <xf numFmtId="176" fontId="18" fillId="3" borderId="31" xfId="0" applyNumberFormat="1" applyFont="1" applyFill="1" applyBorder="1" applyProtection="1">
      <alignment vertical="center"/>
      <protection hidden="1"/>
    </xf>
    <xf numFmtId="0" fontId="31" fillId="3" borderId="32" xfId="0" applyFont="1" applyFill="1" applyBorder="1" applyProtection="1">
      <alignment vertical="center"/>
      <protection hidden="1"/>
    </xf>
    <xf numFmtId="0" fontId="13" fillId="3" borderId="33" xfId="0" applyFont="1" applyFill="1" applyBorder="1" applyProtection="1">
      <alignment vertical="center"/>
      <protection hidden="1"/>
    </xf>
    <xf numFmtId="176" fontId="18" fillId="3" borderId="34" xfId="0" applyNumberFormat="1" applyFont="1" applyFill="1" applyBorder="1" applyProtection="1">
      <alignment vertical="center"/>
      <protection hidden="1"/>
    </xf>
    <xf numFmtId="176" fontId="18" fillId="3" borderId="35" xfId="0" applyNumberFormat="1" applyFont="1" applyFill="1" applyBorder="1" applyProtection="1">
      <alignment vertical="center"/>
      <protection hidden="1"/>
    </xf>
    <xf numFmtId="176" fontId="18" fillId="3" borderId="36" xfId="0" applyNumberFormat="1" applyFont="1" applyFill="1" applyBorder="1" applyProtection="1">
      <alignment vertical="center"/>
      <protection hidden="1"/>
    </xf>
    <xf numFmtId="0" fontId="19" fillId="3" borderId="0" xfId="0" applyFont="1" applyFill="1" applyProtection="1">
      <alignment vertical="center"/>
      <protection hidden="1"/>
    </xf>
    <xf numFmtId="0" fontId="2" fillId="3" borderId="15" xfId="0" applyFont="1" applyFill="1" applyBorder="1" applyProtection="1">
      <alignment vertical="center"/>
      <protection hidden="1"/>
    </xf>
    <xf numFmtId="0" fontId="19" fillId="3" borderId="20" xfId="0" applyFont="1" applyFill="1" applyBorder="1" applyProtection="1">
      <alignment vertical="center"/>
      <protection hidden="1"/>
    </xf>
    <xf numFmtId="0" fontId="2" fillId="3" borderId="16" xfId="0" applyFont="1" applyFill="1" applyBorder="1" applyProtection="1">
      <alignment vertical="center"/>
      <protection hidden="1"/>
    </xf>
    <xf numFmtId="176" fontId="1" fillId="3" borderId="17" xfId="0" applyNumberFormat="1" applyFont="1" applyFill="1" applyBorder="1" applyProtection="1">
      <alignment vertical="center"/>
      <protection hidden="1"/>
    </xf>
    <xf numFmtId="176" fontId="1" fillId="3" borderId="18" xfId="0" applyNumberFormat="1" applyFont="1" applyFill="1" applyBorder="1" applyProtection="1">
      <alignment vertical="center"/>
      <protection hidden="1"/>
    </xf>
    <xf numFmtId="176" fontId="1" fillId="3" borderId="19" xfId="0" applyNumberFormat="1" applyFont="1" applyFill="1" applyBorder="1" applyProtection="1">
      <alignment vertical="center"/>
      <protection hidden="1"/>
    </xf>
    <xf numFmtId="0" fontId="2" fillId="3" borderId="20" xfId="0" applyFont="1" applyFill="1" applyBorder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right" vertical="center"/>
      <protection hidden="1"/>
    </xf>
    <xf numFmtId="0" fontId="20" fillId="3" borderId="54" xfId="0" applyFont="1" applyFill="1" applyBorder="1" applyAlignment="1" applyProtection="1">
      <alignment horizontal="center" vertical="center"/>
      <protection hidden="1"/>
    </xf>
    <xf numFmtId="0" fontId="20" fillId="3" borderId="17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horizontal="center" vertical="center"/>
      <protection hidden="1"/>
    </xf>
    <xf numFmtId="0" fontId="20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right" vertical="center"/>
      <protection hidden="1"/>
    </xf>
    <xf numFmtId="178" fontId="7" fillId="0" borderId="37" xfId="0" applyNumberFormat="1" applyFont="1" applyBorder="1" applyProtection="1">
      <alignment vertical="center"/>
      <protection hidden="1"/>
    </xf>
    <xf numFmtId="178" fontId="7" fillId="3" borderId="4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38" fillId="4" borderId="84" xfId="0" applyFont="1" applyFill="1" applyBorder="1" applyProtection="1">
      <alignment vertical="center"/>
      <protection hidden="1"/>
    </xf>
    <xf numFmtId="0" fontId="38" fillId="3" borderId="65" xfId="0" applyFont="1" applyFill="1" applyBorder="1" applyAlignment="1" applyProtection="1">
      <alignment horizontal="right" vertical="center"/>
      <protection hidden="1"/>
    </xf>
    <xf numFmtId="0" fontId="38" fillId="3" borderId="84" xfId="0" applyFont="1" applyFill="1" applyBorder="1" applyProtection="1">
      <alignment vertical="center"/>
      <protection hidden="1"/>
    </xf>
    <xf numFmtId="0" fontId="38" fillId="3" borderId="66" xfId="0" applyFont="1" applyFill="1" applyBorder="1" applyProtection="1">
      <alignment vertical="center"/>
      <protection hidden="1"/>
    </xf>
    <xf numFmtId="0" fontId="39" fillId="3" borderId="84" xfId="0" applyFont="1" applyFill="1" applyBorder="1" applyProtection="1">
      <alignment vertical="center"/>
      <protection hidden="1"/>
    </xf>
    <xf numFmtId="0" fontId="38" fillId="4" borderId="21" xfId="0" applyFont="1" applyFill="1" applyBorder="1" applyProtection="1">
      <alignment vertical="center"/>
      <protection hidden="1"/>
    </xf>
    <xf numFmtId="0" fontId="38" fillId="0" borderId="21" xfId="0" applyFont="1" applyBorder="1" applyProtection="1">
      <alignment vertical="center"/>
      <protection hidden="1"/>
    </xf>
    <xf numFmtId="0" fontId="2" fillId="7" borderId="58" xfId="0" applyFont="1" applyFill="1" applyBorder="1" applyAlignment="1" applyProtection="1">
      <alignment horizontal="right" vertical="center"/>
      <protection hidden="1"/>
    </xf>
    <xf numFmtId="0" fontId="2" fillId="7" borderId="57" xfId="0" applyFont="1" applyFill="1" applyBorder="1" applyAlignment="1" applyProtection="1">
      <alignment horizontal="right" vertical="center"/>
      <protection hidden="1"/>
    </xf>
    <xf numFmtId="0" fontId="15" fillId="3" borderId="85" xfId="0" applyFont="1" applyFill="1" applyBorder="1" applyAlignment="1" applyProtection="1">
      <alignment horizontal="center" vertical="center" wrapText="1"/>
      <protection hidden="1"/>
    </xf>
    <xf numFmtId="0" fontId="15" fillId="3" borderId="82" xfId="0" applyFont="1" applyFill="1" applyBorder="1" applyAlignment="1" applyProtection="1">
      <alignment horizontal="center" vertical="center"/>
      <protection hidden="1"/>
    </xf>
    <xf numFmtId="0" fontId="15" fillId="3" borderId="77" xfId="0" applyFont="1" applyFill="1" applyBorder="1" applyAlignment="1" applyProtection="1">
      <alignment horizontal="center" vertical="center"/>
      <protection hidden="1"/>
    </xf>
    <xf numFmtId="0" fontId="15" fillId="3" borderId="82" xfId="0" applyFont="1" applyFill="1" applyBorder="1" applyAlignment="1" applyProtection="1">
      <alignment horizontal="center" vertical="center" wrapText="1"/>
      <protection hidden="1"/>
    </xf>
    <xf numFmtId="0" fontId="15" fillId="3" borderId="75" xfId="0" applyFont="1" applyFill="1" applyBorder="1" applyAlignment="1" applyProtection="1">
      <alignment horizontal="center" vertical="center" wrapText="1"/>
      <protection hidden="1"/>
    </xf>
    <xf numFmtId="0" fontId="15" fillId="3" borderId="75" xfId="0" applyFont="1" applyFill="1" applyBorder="1" applyAlignment="1" applyProtection="1">
      <alignment horizontal="center" vertical="center"/>
      <protection hidden="1"/>
    </xf>
    <xf numFmtId="0" fontId="15" fillId="3" borderId="85" xfId="0" applyFont="1" applyFill="1" applyBorder="1" applyAlignment="1" applyProtection="1">
      <alignment horizontal="center" vertical="center"/>
      <protection hidden="1"/>
    </xf>
    <xf numFmtId="0" fontId="6" fillId="3" borderId="49" xfId="0" applyFont="1" applyFill="1" applyBorder="1" applyAlignment="1" applyProtection="1">
      <alignment horizontal="center" vertical="center"/>
      <protection hidden="1"/>
    </xf>
    <xf numFmtId="0" fontId="6" fillId="3" borderId="50" xfId="0" applyFont="1" applyFill="1" applyBorder="1" applyAlignment="1" applyProtection="1">
      <alignment horizontal="center" vertical="center"/>
      <protection hidden="1"/>
    </xf>
    <xf numFmtId="0" fontId="6" fillId="3" borderId="51" xfId="0" applyFont="1" applyFill="1" applyBorder="1" applyAlignment="1" applyProtection="1">
      <alignment horizontal="center" vertical="center"/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center" vertical="center"/>
      <protection hidden="1"/>
    </xf>
    <xf numFmtId="0" fontId="25" fillId="3" borderId="21" xfId="0" applyFont="1" applyFill="1" applyBorder="1" applyProtection="1">
      <alignment vertical="center"/>
      <protection locked="0"/>
    </xf>
    <xf numFmtId="0" fontId="25" fillId="3" borderId="0" xfId="0" applyFont="1" applyFill="1" applyAlignment="1" applyProtection="1">
      <alignment horizontal="left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 shrinkToFit="1"/>
      <protection hidden="1"/>
    </xf>
    <xf numFmtId="0" fontId="2" fillId="3" borderId="57" xfId="0" applyFont="1" applyFill="1" applyBorder="1" applyAlignment="1" applyProtection="1">
      <alignment horizontal="center" vertical="center" shrinkToFit="1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hidden="1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5" borderId="72" xfId="0" applyFont="1" applyFill="1" applyBorder="1" applyAlignment="1" applyProtection="1">
      <alignment horizontal="center" vertical="center"/>
      <protection hidden="1"/>
    </xf>
    <xf numFmtId="0" fontId="2" fillId="5" borderId="73" xfId="0" applyFont="1" applyFill="1" applyBorder="1" applyAlignment="1" applyProtection="1">
      <alignment horizontal="center" vertical="center"/>
      <protection hidden="1"/>
    </xf>
    <xf numFmtId="0" fontId="2" fillId="5" borderId="70" xfId="0" applyFont="1" applyFill="1" applyBorder="1" applyAlignment="1" applyProtection="1">
      <alignment horizontal="center" vertical="center"/>
      <protection hidden="1"/>
    </xf>
    <xf numFmtId="0" fontId="2" fillId="5" borderId="71" xfId="0" applyFont="1" applyFill="1" applyBorder="1" applyAlignment="1" applyProtection="1">
      <alignment horizontal="center" vertical="center"/>
      <protection hidden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103"/>
  <sheetViews>
    <sheetView showGridLines="0" showRowColHeaders="0" tabSelected="1" showOutlineSymbols="0" zoomScale="89" zoomScaleNormal="100" zoomScalePageLayoutView="55" workbookViewId="0">
      <selection activeCell="J12" sqref="J12"/>
    </sheetView>
  </sheetViews>
  <sheetFormatPr baseColWidth="10" defaultColWidth="8.6640625" defaultRowHeight="14"/>
  <cols>
    <col min="1" max="1" width="0.33203125" style="22" customWidth="1"/>
    <col min="2" max="2" width="12.1640625" style="22" customWidth="1"/>
    <col min="3" max="3" width="35" style="22" customWidth="1"/>
    <col min="4" max="4" width="5.1640625" style="22" bestFit="1" customWidth="1"/>
    <col min="5" max="6" width="7.6640625" style="22" customWidth="1"/>
    <col min="7" max="15" width="7" style="22" customWidth="1"/>
    <col min="16" max="16" width="2.6640625" style="22" customWidth="1"/>
    <col min="17" max="17" width="17.6640625" style="22" hidden="1" customWidth="1"/>
    <col min="18" max="18" width="41.1640625" style="22" hidden="1" customWidth="1"/>
    <col min="19" max="19" width="7.33203125" style="22" hidden="1" customWidth="1"/>
    <col min="20" max="37" width="5.6640625" style="22" hidden="1" customWidth="1"/>
    <col min="38" max="38" width="18.33203125" style="22" hidden="1" customWidth="1"/>
    <col min="39" max="40" width="6.1640625" style="22" customWidth="1"/>
    <col min="41" max="16384" width="8.6640625" style="22"/>
  </cols>
  <sheetData>
    <row r="1" spans="2:37" s="23" customFormat="1" ht="23" customHeight="1">
      <c r="B1" s="175" t="s">
        <v>64</v>
      </c>
      <c r="C1" s="175"/>
      <c r="D1" s="175"/>
      <c r="E1" s="175"/>
      <c r="F1" s="175"/>
      <c r="G1" s="175"/>
      <c r="H1" s="176" t="s">
        <v>65</v>
      </c>
      <c r="I1" s="176"/>
      <c r="J1" s="177" t="s">
        <v>127</v>
      </c>
      <c r="K1" s="177"/>
      <c r="L1" s="177"/>
      <c r="M1" s="92"/>
      <c r="N1" s="178" t="s">
        <v>66</v>
      </c>
      <c r="O1" s="178"/>
      <c r="P1" s="178"/>
    </row>
    <row r="2" spans="2:37" s="23" customFormat="1" ht="23" customHeight="1">
      <c r="B2" s="93" t="s">
        <v>128</v>
      </c>
      <c r="C2" s="93"/>
      <c r="D2" s="93"/>
      <c r="E2" s="94"/>
      <c r="F2" s="94"/>
      <c r="G2" s="94"/>
      <c r="H2" s="176" t="s">
        <v>67</v>
      </c>
      <c r="I2" s="176"/>
      <c r="J2" s="179"/>
      <c r="K2" s="179"/>
      <c r="L2" s="179"/>
      <c r="M2" s="95"/>
      <c r="N2" s="180" t="s">
        <v>68</v>
      </c>
      <c r="O2" s="180"/>
      <c r="P2" s="180"/>
      <c r="R2" s="3" t="s">
        <v>78</v>
      </c>
    </row>
    <row r="3" spans="2:37" s="3" customFormat="1" ht="9.75" customHeight="1" thickBo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2:37" s="2" customFormat="1" ht="17" customHeight="1">
      <c r="B4" s="183" t="s">
        <v>99</v>
      </c>
      <c r="C4" s="184"/>
      <c r="D4" s="97"/>
      <c r="E4" s="181" t="s">
        <v>69</v>
      </c>
      <c r="F4" s="182"/>
      <c r="G4" s="172" t="s">
        <v>71</v>
      </c>
      <c r="H4" s="173"/>
      <c r="I4" s="173"/>
      <c r="J4" s="173"/>
      <c r="K4" s="173"/>
      <c r="L4" s="173"/>
      <c r="M4" s="173"/>
      <c r="N4" s="173"/>
      <c r="O4" s="174"/>
      <c r="P4" s="98"/>
      <c r="Q4" s="1"/>
      <c r="R4" s="189"/>
      <c r="S4" s="190" t="s">
        <v>80</v>
      </c>
      <c r="T4" s="187" t="s">
        <v>28</v>
      </c>
      <c r="U4" s="187"/>
      <c r="V4" s="187"/>
      <c r="W4" s="187"/>
      <c r="X4" s="187"/>
      <c r="Y4" s="187"/>
      <c r="Z4" s="187"/>
      <c r="AA4" s="187"/>
      <c r="AB4" s="187"/>
      <c r="AC4" s="188" t="s">
        <v>29</v>
      </c>
      <c r="AD4" s="188"/>
      <c r="AE4" s="188"/>
      <c r="AF4" s="188"/>
      <c r="AG4" s="188"/>
      <c r="AH4" s="188"/>
      <c r="AI4" s="188"/>
      <c r="AJ4" s="188"/>
      <c r="AK4" s="188"/>
    </row>
    <row r="5" spans="2:37" s="5" customFormat="1" ht="14" customHeight="1">
      <c r="B5" s="185"/>
      <c r="C5" s="186"/>
      <c r="D5" s="99" t="s">
        <v>72</v>
      </c>
      <c r="E5" s="100" t="s">
        <v>77</v>
      </c>
      <c r="F5" s="101" t="s">
        <v>70</v>
      </c>
      <c r="G5" s="102" t="s">
        <v>15</v>
      </c>
      <c r="H5" s="155" t="s">
        <v>134</v>
      </c>
      <c r="I5" s="103" t="s">
        <v>17</v>
      </c>
      <c r="J5" s="103" t="s">
        <v>18</v>
      </c>
      <c r="K5" s="103" t="s">
        <v>19</v>
      </c>
      <c r="L5" s="103" t="s">
        <v>20</v>
      </c>
      <c r="M5" s="103" t="s">
        <v>21</v>
      </c>
      <c r="N5" s="103" t="s">
        <v>22</v>
      </c>
      <c r="O5" s="104" t="s">
        <v>23</v>
      </c>
      <c r="P5" s="105"/>
      <c r="Q5" s="4"/>
      <c r="R5" s="189"/>
      <c r="S5" s="191"/>
      <c r="T5" s="60" t="str">
        <f t="shared" ref="T5:AB5" si="0">G5</f>
        <v>(A)</v>
      </c>
      <c r="U5" s="60" t="str">
        <f t="shared" si="0"/>
        <v>(B)</v>
      </c>
      <c r="V5" s="60" t="str">
        <f t="shared" si="0"/>
        <v>(C)</v>
      </c>
      <c r="W5" s="60" t="str">
        <f t="shared" si="0"/>
        <v>(D)</v>
      </c>
      <c r="X5" s="60" t="str">
        <f t="shared" si="0"/>
        <v>(E)</v>
      </c>
      <c r="Y5" s="60" t="str">
        <f t="shared" si="0"/>
        <v>(F)</v>
      </c>
      <c r="Z5" s="60" t="str">
        <f t="shared" si="0"/>
        <v>(G)</v>
      </c>
      <c r="AA5" s="60" t="str">
        <f t="shared" si="0"/>
        <v>(H)</v>
      </c>
      <c r="AB5" s="60" t="str">
        <f t="shared" si="0"/>
        <v>(I)</v>
      </c>
      <c r="AC5" s="61" t="str">
        <f t="shared" ref="AC5:AK5" si="1">G5</f>
        <v>(A)</v>
      </c>
      <c r="AD5" s="61" t="str">
        <f t="shared" si="1"/>
        <v>(B)</v>
      </c>
      <c r="AE5" s="61" t="str">
        <f t="shared" si="1"/>
        <v>(C)</v>
      </c>
      <c r="AF5" s="61" t="str">
        <f t="shared" si="1"/>
        <v>(D)</v>
      </c>
      <c r="AG5" s="61" t="str">
        <f t="shared" si="1"/>
        <v>(E)</v>
      </c>
      <c r="AH5" s="61" t="str">
        <f t="shared" si="1"/>
        <v>(F)</v>
      </c>
      <c r="AI5" s="61" t="str">
        <f t="shared" si="1"/>
        <v>(G)</v>
      </c>
      <c r="AJ5" s="61" t="str">
        <f t="shared" si="1"/>
        <v>(H)</v>
      </c>
      <c r="AK5" s="61" t="str">
        <f t="shared" si="1"/>
        <v>(I)</v>
      </c>
    </row>
    <row r="6" spans="2:37" s="2" customFormat="1" ht="14" customHeight="1">
      <c r="B6" s="169" t="s">
        <v>82</v>
      </c>
      <c r="C6" s="70" t="s">
        <v>84</v>
      </c>
      <c r="D6" s="86" t="s">
        <v>73</v>
      </c>
      <c r="E6" s="6">
        <v>0</v>
      </c>
      <c r="F6" s="6">
        <v>0</v>
      </c>
      <c r="G6" s="42">
        <v>0.33</v>
      </c>
      <c r="H6" s="43"/>
      <c r="I6" s="43"/>
      <c r="J6" s="43"/>
      <c r="K6" s="43"/>
      <c r="L6" s="43"/>
      <c r="M6" s="43">
        <v>0.33</v>
      </c>
      <c r="N6" s="43">
        <v>0.33</v>
      </c>
      <c r="O6" s="44"/>
      <c r="P6" s="106"/>
      <c r="R6" s="56" t="s">
        <v>83</v>
      </c>
      <c r="S6" s="57">
        <f t="shared" ref="S6:S37" si="2">IF(C6=$R$2,#N/A,1)</f>
        <v>1</v>
      </c>
      <c r="T6" s="62">
        <f t="shared" ref="T6:T9" si="3">G6*$E6*$S6</f>
        <v>0</v>
      </c>
      <c r="U6" s="62">
        <f t="shared" ref="U6:U10" si="4">H6*$E6*$S6</f>
        <v>0</v>
      </c>
      <c r="V6" s="62">
        <f t="shared" ref="V6:V10" si="5">I6*$E6*$S6</f>
        <v>0</v>
      </c>
      <c r="W6" s="62">
        <f t="shared" ref="W6:W10" si="6">J6*$E6*$S6</f>
        <v>0</v>
      </c>
      <c r="X6" s="62">
        <f t="shared" ref="X6:X10" si="7">K6*$E6*$S6</f>
        <v>0</v>
      </c>
      <c r="Y6" s="62">
        <f t="shared" ref="Y6:Y10" si="8">L6*$E6*$S6</f>
        <v>0</v>
      </c>
      <c r="Z6" s="62">
        <f t="shared" ref="Z6:Z10" si="9">M6*$E6*$S6</f>
        <v>0</v>
      </c>
      <c r="AA6" s="62">
        <f t="shared" ref="AA6:AA10" si="10">N6*$E6*$S6</f>
        <v>0</v>
      </c>
      <c r="AB6" s="62">
        <f t="shared" ref="AB6:AB10" si="11">O6*$E6*$S6</f>
        <v>0</v>
      </c>
      <c r="AC6" s="63">
        <f>$F6*G6*$S6</f>
        <v>0</v>
      </c>
      <c r="AD6" s="63">
        <f t="shared" ref="AD6:AK6" si="12">$F6*H6*$S6</f>
        <v>0</v>
      </c>
      <c r="AE6" s="63">
        <f t="shared" si="12"/>
        <v>0</v>
      </c>
      <c r="AF6" s="63">
        <f t="shared" si="12"/>
        <v>0</v>
      </c>
      <c r="AG6" s="63">
        <f t="shared" si="12"/>
        <v>0</v>
      </c>
      <c r="AH6" s="63">
        <f t="shared" si="12"/>
        <v>0</v>
      </c>
      <c r="AI6" s="63">
        <f t="shared" si="12"/>
        <v>0</v>
      </c>
      <c r="AJ6" s="63">
        <f t="shared" si="12"/>
        <v>0</v>
      </c>
      <c r="AK6" s="63">
        <f t="shared" si="12"/>
        <v>0</v>
      </c>
    </row>
    <row r="7" spans="2:37" s="2" customFormat="1" ht="14" customHeight="1">
      <c r="B7" s="170"/>
      <c r="C7" s="71" t="s">
        <v>85</v>
      </c>
      <c r="D7" s="87" t="s">
        <v>74</v>
      </c>
      <c r="E7" s="27">
        <v>0</v>
      </c>
      <c r="F7" s="27">
        <v>0</v>
      </c>
      <c r="G7" s="45">
        <v>0.25</v>
      </c>
      <c r="H7" s="46"/>
      <c r="I7" s="46"/>
      <c r="J7" s="46"/>
      <c r="K7" s="46"/>
      <c r="L7" s="46"/>
      <c r="M7" s="46">
        <v>0.25</v>
      </c>
      <c r="N7" s="46">
        <v>0.5</v>
      </c>
      <c r="O7" s="47"/>
      <c r="P7" s="106"/>
      <c r="R7" s="56" t="s">
        <v>85</v>
      </c>
      <c r="S7" s="57">
        <f t="shared" si="2"/>
        <v>1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62">
        <f t="shared" si="8"/>
        <v>0</v>
      </c>
      <c r="Z7" s="62">
        <f t="shared" si="9"/>
        <v>0</v>
      </c>
      <c r="AA7" s="62">
        <f t="shared" si="10"/>
        <v>0</v>
      </c>
      <c r="AB7" s="62">
        <f t="shared" si="11"/>
        <v>0</v>
      </c>
      <c r="AC7" s="63">
        <f t="shared" ref="AC7:AC70" si="13">$F7*G7*$S7</f>
        <v>0</v>
      </c>
      <c r="AD7" s="63">
        <f t="shared" ref="AD7:AD70" si="14">$F7*H7*$S7</f>
        <v>0</v>
      </c>
      <c r="AE7" s="63">
        <f t="shared" ref="AE7:AE70" si="15">$F7*I7*$S7</f>
        <v>0</v>
      </c>
      <c r="AF7" s="63">
        <f t="shared" ref="AF7:AF70" si="16">$F7*J7*$S7</f>
        <v>0</v>
      </c>
      <c r="AG7" s="63">
        <f t="shared" ref="AG7:AG70" si="17">$F7*K7*$S7</f>
        <v>0</v>
      </c>
      <c r="AH7" s="63">
        <f t="shared" ref="AH7:AH70" si="18">$F7*L7*$S7</f>
        <v>0</v>
      </c>
      <c r="AI7" s="63">
        <f t="shared" ref="AI7:AI70" si="19">$F7*M7*$S7</f>
        <v>0</v>
      </c>
      <c r="AJ7" s="63">
        <f t="shared" ref="AJ7:AJ70" si="20">$F7*N7*$S7</f>
        <v>0</v>
      </c>
      <c r="AK7" s="63">
        <f t="shared" ref="AK7:AK70" si="21">$F7*O7*$S7</f>
        <v>0</v>
      </c>
    </row>
    <row r="8" spans="2:37" s="2" customFormat="1" ht="14" customHeight="1">
      <c r="B8" s="170"/>
      <c r="C8" s="72" t="s">
        <v>86</v>
      </c>
      <c r="D8" s="88" t="s">
        <v>73</v>
      </c>
      <c r="E8" s="7">
        <v>0</v>
      </c>
      <c r="F8" s="7">
        <v>0</v>
      </c>
      <c r="G8" s="36">
        <v>0.5</v>
      </c>
      <c r="H8" s="37"/>
      <c r="I8" s="37"/>
      <c r="J8" s="37"/>
      <c r="K8" s="37"/>
      <c r="L8" s="37"/>
      <c r="M8" s="37">
        <v>0.5</v>
      </c>
      <c r="N8" s="37"/>
      <c r="O8" s="38"/>
      <c r="P8" s="106"/>
      <c r="R8" s="56" t="s">
        <v>86</v>
      </c>
      <c r="S8" s="57">
        <f t="shared" si="2"/>
        <v>1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62">
        <f t="shared" si="8"/>
        <v>0</v>
      </c>
      <c r="Z8" s="62">
        <f t="shared" si="9"/>
        <v>0</v>
      </c>
      <c r="AA8" s="62">
        <f t="shared" si="10"/>
        <v>0</v>
      </c>
      <c r="AB8" s="62">
        <f t="shared" si="11"/>
        <v>0</v>
      </c>
      <c r="AC8" s="63">
        <f t="shared" si="13"/>
        <v>0</v>
      </c>
      <c r="AD8" s="63">
        <f t="shared" si="14"/>
        <v>0</v>
      </c>
      <c r="AE8" s="63">
        <f t="shared" si="15"/>
        <v>0</v>
      </c>
      <c r="AF8" s="63">
        <f t="shared" si="16"/>
        <v>0</v>
      </c>
      <c r="AG8" s="63">
        <f t="shared" si="17"/>
        <v>0</v>
      </c>
      <c r="AH8" s="63">
        <f t="shared" si="18"/>
        <v>0</v>
      </c>
      <c r="AI8" s="63">
        <f t="shared" si="19"/>
        <v>0</v>
      </c>
      <c r="AJ8" s="63">
        <f t="shared" si="20"/>
        <v>0</v>
      </c>
      <c r="AK8" s="63">
        <f t="shared" si="21"/>
        <v>0</v>
      </c>
    </row>
    <row r="9" spans="2:37" s="2" customFormat="1" ht="14" customHeight="1">
      <c r="B9" s="171" t="s">
        <v>87</v>
      </c>
      <c r="C9" s="73" t="s">
        <v>96</v>
      </c>
      <c r="D9" s="89" t="s">
        <v>75</v>
      </c>
      <c r="E9" s="11">
        <v>0</v>
      </c>
      <c r="F9" s="11">
        <v>0</v>
      </c>
      <c r="G9" s="39">
        <v>0.33</v>
      </c>
      <c r="H9" s="40"/>
      <c r="I9" s="40">
        <v>0.67</v>
      </c>
      <c r="J9" s="48"/>
      <c r="K9" s="48"/>
      <c r="L9" s="48"/>
      <c r="M9" s="48"/>
      <c r="N9" s="48"/>
      <c r="O9" s="44">
        <v>0</v>
      </c>
      <c r="P9" s="106"/>
      <c r="R9" s="56" t="s">
        <v>94</v>
      </c>
      <c r="S9" s="57">
        <f t="shared" si="2"/>
        <v>1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62">
        <f t="shared" si="6"/>
        <v>0</v>
      </c>
      <c r="X9" s="62">
        <f t="shared" si="7"/>
        <v>0</v>
      </c>
      <c r="Y9" s="62">
        <f t="shared" si="8"/>
        <v>0</v>
      </c>
      <c r="Z9" s="62">
        <f t="shared" si="9"/>
        <v>0</v>
      </c>
      <c r="AA9" s="62">
        <f t="shared" si="10"/>
        <v>0</v>
      </c>
      <c r="AB9" s="62">
        <f t="shared" si="11"/>
        <v>0</v>
      </c>
      <c r="AC9" s="63">
        <f t="shared" si="13"/>
        <v>0</v>
      </c>
      <c r="AD9" s="63">
        <f t="shared" si="14"/>
        <v>0</v>
      </c>
      <c r="AE9" s="63">
        <f t="shared" si="15"/>
        <v>0</v>
      </c>
      <c r="AF9" s="63">
        <f t="shared" si="16"/>
        <v>0</v>
      </c>
      <c r="AG9" s="63">
        <f t="shared" si="17"/>
        <v>0</v>
      </c>
      <c r="AH9" s="63">
        <f t="shared" si="18"/>
        <v>0</v>
      </c>
      <c r="AI9" s="63">
        <f t="shared" si="19"/>
        <v>0</v>
      </c>
      <c r="AJ9" s="63">
        <f t="shared" si="20"/>
        <v>0</v>
      </c>
      <c r="AK9" s="63">
        <f t="shared" si="21"/>
        <v>0</v>
      </c>
    </row>
    <row r="10" spans="2:37" s="2" customFormat="1" ht="14" customHeight="1">
      <c r="B10" s="166"/>
      <c r="C10" s="74" t="str">
        <f>IF(OR(E10=0,E10=D10),IF(OR(F10=0,F10=D10),IF(E10+F10&lt;=D10,R10,$R$2),$R$2),$R$2)</f>
        <v>自然科学：　物理学実験</v>
      </c>
      <c r="D10" s="89">
        <v>2</v>
      </c>
      <c r="E10" s="11">
        <v>0</v>
      </c>
      <c r="F10" s="11">
        <v>0</v>
      </c>
      <c r="G10" s="39">
        <v>0.25</v>
      </c>
      <c r="H10" s="40"/>
      <c r="I10" s="40">
        <v>0.25</v>
      </c>
      <c r="J10" s="49"/>
      <c r="K10" s="154">
        <v>0.5</v>
      </c>
      <c r="L10" s="49"/>
      <c r="M10" s="49"/>
      <c r="N10" s="49"/>
      <c r="O10" s="32"/>
      <c r="P10" s="106"/>
      <c r="R10" s="57" t="s">
        <v>95</v>
      </c>
      <c r="S10" s="57">
        <f t="shared" si="2"/>
        <v>1</v>
      </c>
      <c r="T10" s="62">
        <f>G10*$E10*$S10</f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62">
        <f t="shared" si="8"/>
        <v>0</v>
      </c>
      <c r="Z10" s="62">
        <f t="shared" si="9"/>
        <v>0</v>
      </c>
      <c r="AA10" s="62">
        <f t="shared" si="10"/>
        <v>0</v>
      </c>
      <c r="AB10" s="62">
        <f t="shared" si="11"/>
        <v>0</v>
      </c>
      <c r="AC10" s="63">
        <f t="shared" si="13"/>
        <v>0</v>
      </c>
      <c r="AD10" s="63">
        <f t="shared" si="14"/>
        <v>0</v>
      </c>
      <c r="AE10" s="63">
        <f t="shared" si="15"/>
        <v>0</v>
      </c>
      <c r="AF10" s="63">
        <f t="shared" si="16"/>
        <v>0</v>
      </c>
      <c r="AG10" s="63">
        <f t="shared" si="17"/>
        <v>0</v>
      </c>
      <c r="AH10" s="63">
        <f t="shared" si="18"/>
        <v>0</v>
      </c>
      <c r="AI10" s="63">
        <f t="shared" si="19"/>
        <v>0</v>
      </c>
      <c r="AJ10" s="63">
        <f t="shared" si="20"/>
        <v>0</v>
      </c>
      <c r="AK10" s="63">
        <f t="shared" si="21"/>
        <v>0</v>
      </c>
    </row>
    <row r="11" spans="2:37" s="13" customFormat="1" ht="13.5" customHeight="1">
      <c r="B11" s="166"/>
      <c r="C11" s="156" t="s">
        <v>136</v>
      </c>
      <c r="D11" s="157" t="s">
        <v>75</v>
      </c>
      <c r="E11" s="12">
        <v>0</v>
      </c>
      <c r="F11" s="12">
        <v>0</v>
      </c>
      <c r="G11" s="39">
        <v>0.33</v>
      </c>
      <c r="H11" s="40"/>
      <c r="I11" s="50">
        <v>0.67</v>
      </c>
      <c r="J11" s="51"/>
      <c r="K11" s="51"/>
      <c r="L11" s="51"/>
      <c r="M11" s="51"/>
      <c r="N11" s="51"/>
      <c r="O11" s="32"/>
      <c r="P11" s="106"/>
      <c r="R11" s="161" t="s">
        <v>130</v>
      </c>
      <c r="S11" s="57">
        <f t="shared" si="2"/>
        <v>1</v>
      </c>
      <c r="T11" s="62">
        <f t="shared" ref="T11:T74" si="22">G11*$E11*$S11</f>
        <v>0</v>
      </c>
      <c r="U11" s="62">
        <f t="shared" ref="U11:U74" si="23">H11*$E11*$S11</f>
        <v>0</v>
      </c>
      <c r="V11" s="62">
        <f t="shared" ref="V11:V74" si="24">I11*$E11*$S11</f>
        <v>0</v>
      </c>
      <c r="W11" s="62">
        <f t="shared" ref="W11:W74" si="25">J11*$E11*$S11</f>
        <v>0</v>
      </c>
      <c r="X11" s="62">
        <f t="shared" ref="X11:X74" si="26">K11*$E11*$S11</f>
        <v>0</v>
      </c>
      <c r="Y11" s="62">
        <f t="shared" ref="Y11:Y74" si="27">L11*$E11*$S11</f>
        <v>0</v>
      </c>
      <c r="Z11" s="62">
        <f t="shared" ref="Z11:Z74" si="28">M11*$E11*$S11</f>
        <v>0</v>
      </c>
      <c r="AA11" s="62">
        <f t="shared" ref="AA11:AA74" si="29">N11*$E11*$S11</f>
        <v>0</v>
      </c>
      <c r="AB11" s="62">
        <f t="shared" ref="AB11:AB74" si="30">O11*$E11*$S11</f>
        <v>0</v>
      </c>
      <c r="AC11" s="63">
        <f t="shared" si="13"/>
        <v>0</v>
      </c>
      <c r="AD11" s="63">
        <f t="shared" si="14"/>
        <v>0</v>
      </c>
      <c r="AE11" s="63">
        <f t="shared" si="15"/>
        <v>0</v>
      </c>
      <c r="AF11" s="63">
        <f t="shared" si="16"/>
        <v>0</v>
      </c>
      <c r="AG11" s="63">
        <f t="shared" si="17"/>
        <v>0</v>
      </c>
      <c r="AH11" s="63">
        <f t="shared" si="18"/>
        <v>0</v>
      </c>
      <c r="AI11" s="63">
        <f t="shared" si="19"/>
        <v>0</v>
      </c>
      <c r="AJ11" s="63">
        <f t="shared" si="20"/>
        <v>0</v>
      </c>
      <c r="AK11" s="63">
        <f t="shared" si="21"/>
        <v>0</v>
      </c>
    </row>
    <row r="12" spans="2:37" s="13" customFormat="1" ht="13.5" customHeight="1">
      <c r="B12" s="166"/>
      <c r="C12" s="158" t="str">
        <f>IF(OR(E12=0,E12=D12),IF(OR(F12=0,F12=D12),IF(E12+F12&lt;=D12,R12,$R$2),$R$2),$R$2)</f>
        <v>OITﾘｿｰｽ：　デザイン探求演習(PBL)</v>
      </c>
      <c r="D12" s="159">
        <v>1</v>
      </c>
      <c r="E12" s="12">
        <v>0</v>
      </c>
      <c r="F12" s="12">
        <v>0</v>
      </c>
      <c r="G12" s="33">
        <v>0.2</v>
      </c>
      <c r="H12" s="34"/>
      <c r="I12" s="34"/>
      <c r="J12" s="34"/>
      <c r="K12" s="31">
        <v>0.3</v>
      </c>
      <c r="L12" s="31">
        <v>0.4</v>
      </c>
      <c r="M12" s="31">
        <v>0.1</v>
      </c>
      <c r="N12" s="31"/>
      <c r="O12" s="32"/>
      <c r="P12" s="106"/>
      <c r="R12" s="162" t="s">
        <v>97</v>
      </c>
      <c r="S12" s="57">
        <f t="shared" si="2"/>
        <v>1</v>
      </c>
      <c r="T12" s="62">
        <f t="shared" si="22"/>
        <v>0</v>
      </c>
      <c r="U12" s="62">
        <f t="shared" si="23"/>
        <v>0</v>
      </c>
      <c r="V12" s="62">
        <f t="shared" si="24"/>
        <v>0</v>
      </c>
      <c r="W12" s="62">
        <f t="shared" si="25"/>
        <v>0</v>
      </c>
      <c r="X12" s="62">
        <f t="shared" si="26"/>
        <v>0</v>
      </c>
      <c r="Y12" s="62">
        <f t="shared" si="27"/>
        <v>0</v>
      </c>
      <c r="Z12" s="62">
        <f t="shared" si="28"/>
        <v>0</v>
      </c>
      <c r="AA12" s="62">
        <f t="shared" si="29"/>
        <v>0</v>
      </c>
      <c r="AB12" s="62">
        <f t="shared" si="30"/>
        <v>0</v>
      </c>
      <c r="AC12" s="63">
        <f t="shared" si="13"/>
        <v>0</v>
      </c>
      <c r="AD12" s="63">
        <f t="shared" si="14"/>
        <v>0</v>
      </c>
      <c r="AE12" s="63">
        <f t="shared" si="15"/>
        <v>0</v>
      </c>
      <c r="AF12" s="63">
        <f t="shared" si="16"/>
        <v>0</v>
      </c>
      <c r="AG12" s="63">
        <f t="shared" si="17"/>
        <v>0</v>
      </c>
      <c r="AH12" s="63">
        <f t="shared" si="18"/>
        <v>0</v>
      </c>
      <c r="AI12" s="63">
        <f t="shared" si="19"/>
        <v>0</v>
      </c>
      <c r="AJ12" s="63">
        <f t="shared" si="20"/>
        <v>0</v>
      </c>
      <c r="AK12" s="63">
        <f t="shared" si="21"/>
        <v>0</v>
      </c>
    </row>
    <row r="13" spans="2:37" s="2" customFormat="1" ht="14" customHeight="1">
      <c r="B13" s="166"/>
      <c r="C13" s="160" t="str">
        <f>IF(OR(E13=0,E13=D13),IF(OR(F13=0,F13=D13),IF(E13+F13&lt;=D13,R13,$R$2),$R$2),$R$2)</f>
        <v>OITﾘｿｰｽ：　宇宙・地球・生命-探求演習(PBL)</v>
      </c>
      <c r="D13" s="159">
        <v>1</v>
      </c>
      <c r="E13" s="15">
        <v>0</v>
      </c>
      <c r="F13" s="15">
        <v>0</v>
      </c>
      <c r="G13" s="153">
        <v>0.25</v>
      </c>
      <c r="H13" s="34"/>
      <c r="I13" s="34"/>
      <c r="J13" s="34"/>
      <c r="K13" s="46">
        <v>0.25</v>
      </c>
      <c r="L13" s="46">
        <v>0.25</v>
      </c>
      <c r="M13" s="46">
        <v>0.25</v>
      </c>
      <c r="N13" s="40"/>
      <c r="O13" s="32"/>
      <c r="P13" s="106"/>
      <c r="R13" s="162" t="s">
        <v>131</v>
      </c>
      <c r="S13" s="57">
        <f t="shared" si="2"/>
        <v>1</v>
      </c>
      <c r="T13" s="62">
        <f t="shared" si="22"/>
        <v>0</v>
      </c>
      <c r="U13" s="62">
        <f t="shared" si="23"/>
        <v>0</v>
      </c>
      <c r="V13" s="62">
        <f t="shared" si="24"/>
        <v>0</v>
      </c>
      <c r="W13" s="62">
        <f t="shared" si="25"/>
        <v>0</v>
      </c>
      <c r="X13" s="62">
        <f t="shared" si="26"/>
        <v>0</v>
      </c>
      <c r="Y13" s="62">
        <f t="shared" si="27"/>
        <v>0</v>
      </c>
      <c r="Z13" s="62">
        <f t="shared" si="28"/>
        <v>0</v>
      </c>
      <c r="AA13" s="62">
        <f t="shared" si="29"/>
        <v>0</v>
      </c>
      <c r="AB13" s="62">
        <f t="shared" si="30"/>
        <v>0</v>
      </c>
      <c r="AC13" s="63">
        <f t="shared" si="13"/>
        <v>0</v>
      </c>
      <c r="AD13" s="63">
        <f t="shared" si="14"/>
        <v>0</v>
      </c>
      <c r="AE13" s="63">
        <f t="shared" si="15"/>
        <v>0</v>
      </c>
      <c r="AF13" s="63">
        <f t="shared" si="16"/>
        <v>0</v>
      </c>
      <c r="AG13" s="63">
        <f t="shared" si="17"/>
        <v>0</v>
      </c>
      <c r="AH13" s="63">
        <f t="shared" si="18"/>
        <v>0</v>
      </c>
      <c r="AI13" s="63">
        <f t="shared" si="19"/>
        <v>0</v>
      </c>
      <c r="AJ13" s="63">
        <f t="shared" si="20"/>
        <v>0</v>
      </c>
      <c r="AK13" s="63">
        <f t="shared" si="21"/>
        <v>0</v>
      </c>
    </row>
    <row r="14" spans="2:37" s="2" customFormat="1" ht="14" customHeight="1">
      <c r="B14" s="166"/>
      <c r="C14" s="158" t="str">
        <f>IF(OR(E14=0,E14=D14),IF(OR(F14=0,F14=D14),IF(E14+F14&lt;=D14,R14,$R$2),$R$2),$R$2)</f>
        <v>OITﾘｿｰｽ：　知的財産法概論</v>
      </c>
      <c r="D14" s="157">
        <v>2</v>
      </c>
      <c r="E14" s="12">
        <v>0</v>
      </c>
      <c r="F14" s="12">
        <v>0</v>
      </c>
      <c r="G14" s="31">
        <v>0.33</v>
      </c>
      <c r="H14" s="31"/>
      <c r="I14" s="31">
        <v>0.67</v>
      </c>
      <c r="J14" s="31"/>
      <c r="K14" s="31"/>
      <c r="L14" s="31"/>
      <c r="M14" s="31"/>
      <c r="N14" s="31"/>
      <c r="O14" s="32"/>
      <c r="P14" s="106"/>
      <c r="R14" s="162" t="s">
        <v>133</v>
      </c>
      <c r="S14" s="57">
        <f t="shared" si="2"/>
        <v>1</v>
      </c>
      <c r="T14" s="62">
        <f t="shared" si="22"/>
        <v>0</v>
      </c>
      <c r="U14" s="62">
        <f t="shared" si="23"/>
        <v>0</v>
      </c>
      <c r="V14" s="62">
        <f t="shared" si="24"/>
        <v>0</v>
      </c>
      <c r="W14" s="62">
        <f t="shared" si="25"/>
        <v>0</v>
      </c>
      <c r="X14" s="62">
        <f t="shared" si="26"/>
        <v>0</v>
      </c>
      <c r="Y14" s="62">
        <f t="shared" si="27"/>
        <v>0</v>
      </c>
      <c r="Z14" s="62">
        <f t="shared" si="28"/>
        <v>0</v>
      </c>
      <c r="AA14" s="62">
        <f t="shared" si="29"/>
        <v>0</v>
      </c>
      <c r="AB14" s="62">
        <f t="shared" si="30"/>
        <v>0</v>
      </c>
      <c r="AC14" s="63">
        <f t="shared" si="13"/>
        <v>0</v>
      </c>
      <c r="AD14" s="63">
        <f t="shared" si="14"/>
        <v>0</v>
      </c>
      <c r="AE14" s="63">
        <f t="shared" si="15"/>
        <v>0</v>
      </c>
      <c r="AF14" s="63">
        <f t="shared" si="16"/>
        <v>0</v>
      </c>
      <c r="AG14" s="63">
        <f t="shared" si="17"/>
        <v>0</v>
      </c>
      <c r="AH14" s="63">
        <f t="shared" si="18"/>
        <v>0</v>
      </c>
      <c r="AI14" s="63">
        <f t="shared" si="19"/>
        <v>0</v>
      </c>
      <c r="AJ14" s="63">
        <f t="shared" si="20"/>
        <v>0</v>
      </c>
      <c r="AK14" s="63">
        <f t="shared" si="21"/>
        <v>0</v>
      </c>
    </row>
    <row r="15" spans="2:37" s="2" customFormat="1" ht="14" customHeight="1">
      <c r="B15" s="167"/>
      <c r="C15" s="158" t="str">
        <f>IF(OR(E15=0,E15=D15),IF(OR(F15=0,F15=D15),IF(E15+F15&lt;=D15,R15,$R$2),$R$2),$R$2)</f>
        <v>OITﾘｿｰｽ：　淀川学</v>
      </c>
      <c r="D15" s="157">
        <v>1</v>
      </c>
      <c r="E15" s="12">
        <v>0</v>
      </c>
      <c r="F15" s="12">
        <v>0</v>
      </c>
      <c r="G15" s="30">
        <v>1</v>
      </c>
      <c r="H15" s="34"/>
      <c r="I15" s="34"/>
      <c r="J15" s="34"/>
      <c r="K15" s="46"/>
      <c r="L15" s="46"/>
      <c r="M15" s="46"/>
      <c r="N15" s="46"/>
      <c r="O15" s="16"/>
      <c r="P15" s="106"/>
      <c r="R15" s="162" t="s">
        <v>132</v>
      </c>
      <c r="S15" s="57">
        <f t="shared" si="2"/>
        <v>1</v>
      </c>
      <c r="T15" s="62">
        <f t="shared" si="22"/>
        <v>0</v>
      </c>
      <c r="U15" s="62">
        <f t="shared" si="23"/>
        <v>0</v>
      </c>
      <c r="V15" s="62">
        <f t="shared" si="24"/>
        <v>0</v>
      </c>
      <c r="W15" s="62">
        <f t="shared" si="25"/>
        <v>0</v>
      </c>
      <c r="X15" s="62">
        <f t="shared" si="26"/>
        <v>0</v>
      </c>
      <c r="Y15" s="62">
        <f t="shared" si="27"/>
        <v>0</v>
      </c>
      <c r="Z15" s="62">
        <f t="shared" si="28"/>
        <v>0</v>
      </c>
      <c r="AA15" s="62">
        <f t="shared" si="29"/>
        <v>0</v>
      </c>
      <c r="AB15" s="62">
        <f t="shared" si="30"/>
        <v>0</v>
      </c>
      <c r="AC15" s="63">
        <f t="shared" si="13"/>
        <v>0</v>
      </c>
      <c r="AD15" s="63">
        <f t="shared" si="14"/>
        <v>0</v>
      </c>
      <c r="AE15" s="63">
        <f t="shared" si="15"/>
        <v>0</v>
      </c>
      <c r="AF15" s="63">
        <f t="shared" si="16"/>
        <v>0</v>
      </c>
      <c r="AG15" s="63">
        <f t="shared" si="17"/>
        <v>0</v>
      </c>
      <c r="AH15" s="63">
        <f t="shared" si="18"/>
        <v>0</v>
      </c>
      <c r="AI15" s="63">
        <f t="shared" si="19"/>
        <v>0</v>
      </c>
      <c r="AJ15" s="63">
        <f t="shared" si="20"/>
        <v>0</v>
      </c>
      <c r="AK15" s="63">
        <f t="shared" si="21"/>
        <v>0</v>
      </c>
    </row>
    <row r="16" spans="2:37" s="2" customFormat="1" ht="14" customHeight="1">
      <c r="B16" s="112" t="s">
        <v>89</v>
      </c>
      <c r="C16" s="75" t="s">
        <v>25</v>
      </c>
      <c r="D16" s="90" t="s">
        <v>73</v>
      </c>
      <c r="E16" s="17">
        <v>0</v>
      </c>
      <c r="F16" s="17">
        <v>0</v>
      </c>
      <c r="G16" s="52"/>
      <c r="H16" s="53"/>
      <c r="I16" s="53"/>
      <c r="J16" s="53"/>
      <c r="K16" s="53"/>
      <c r="L16" s="53"/>
      <c r="M16" s="53"/>
      <c r="N16" s="53"/>
      <c r="O16" s="18"/>
      <c r="P16" s="106"/>
      <c r="R16" s="58" t="s">
        <v>25</v>
      </c>
      <c r="S16" s="57">
        <f t="shared" si="2"/>
        <v>1</v>
      </c>
      <c r="T16" s="62">
        <f t="shared" si="22"/>
        <v>0</v>
      </c>
      <c r="U16" s="62">
        <f t="shared" si="23"/>
        <v>0</v>
      </c>
      <c r="V16" s="62">
        <f t="shared" si="24"/>
        <v>0</v>
      </c>
      <c r="W16" s="62">
        <f t="shared" si="25"/>
        <v>0</v>
      </c>
      <c r="X16" s="62">
        <f t="shared" si="26"/>
        <v>0</v>
      </c>
      <c r="Y16" s="62">
        <f t="shared" si="27"/>
        <v>0</v>
      </c>
      <c r="Z16" s="62">
        <f t="shared" si="28"/>
        <v>0</v>
      </c>
      <c r="AA16" s="62">
        <f t="shared" si="29"/>
        <v>0</v>
      </c>
      <c r="AB16" s="62">
        <f t="shared" si="30"/>
        <v>0</v>
      </c>
      <c r="AC16" s="63">
        <f t="shared" si="13"/>
        <v>0</v>
      </c>
      <c r="AD16" s="63">
        <f t="shared" si="14"/>
        <v>0</v>
      </c>
      <c r="AE16" s="63">
        <f t="shared" si="15"/>
        <v>0</v>
      </c>
      <c r="AF16" s="63">
        <f t="shared" si="16"/>
        <v>0</v>
      </c>
      <c r="AG16" s="63">
        <f t="shared" si="17"/>
        <v>0</v>
      </c>
      <c r="AH16" s="63">
        <f t="shared" si="18"/>
        <v>0</v>
      </c>
      <c r="AI16" s="63">
        <f t="shared" si="19"/>
        <v>0</v>
      </c>
      <c r="AJ16" s="63">
        <f t="shared" si="20"/>
        <v>0</v>
      </c>
      <c r="AK16" s="63">
        <f t="shared" si="21"/>
        <v>0</v>
      </c>
    </row>
    <row r="17" spans="2:37" s="2" customFormat="1" ht="14" customHeight="1">
      <c r="B17" s="165" t="s">
        <v>88</v>
      </c>
      <c r="C17" s="74" t="str">
        <f>IF(OR(E17=0,E17=D17),IF(OR(F17=0,F17=D17),IF(E17+F17&lt;=D17,R17,$R$2),$R$2),$R$2)</f>
        <v>キャリアデザイン</v>
      </c>
      <c r="D17" s="29">
        <v>1</v>
      </c>
      <c r="E17" s="11">
        <v>0</v>
      </c>
      <c r="F17" s="11">
        <v>0</v>
      </c>
      <c r="G17" s="39"/>
      <c r="H17" s="40">
        <v>1</v>
      </c>
      <c r="I17" s="40"/>
      <c r="J17" s="40"/>
      <c r="K17" s="40"/>
      <c r="L17" s="40"/>
      <c r="M17" s="40"/>
      <c r="N17" s="40"/>
      <c r="O17" s="14"/>
      <c r="P17" s="106"/>
      <c r="R17" s="57" t="s">
        <v>98</v>
      </c>
      <c r="S17" s="57">
        <f t="shared" si="2"/>
        <v>1</v>
      </c>
      <c r="T17" s="62">
        <f t="shared" si="22"/>
        <v>0</v>
      </c>
      <c r="U17" s="62">
        <f t="shared" si="23"/>
        <v>0</v>
      </c>
      <c r="V17" s="62">
        <f t="shared" si="24"/>
        <v>0</v>
      </c>
      <c r="W17" s="62">
        <f t="shared" si="25"/>
        <v>0</v>
      </c>
      <c r="X17" s="62">
        <f t="shared" si="26"/>
        <v>0</v>
      </c>
      <c r="Y17" s="62">
        <f t="shared" si="27"/>
        <v>0</v>
      </c>
      <c r="Z17" s="62">
        <f t="shared" si="28"/>
        <v>0</v>
      </c>
      <c r="AA17" s="62">
        <f t="shared" si="29"/>
        <v>0</v>
      </c>
      <c r="AB17" s="62">
        <f t="shared" si="30"/>
        <v>0</v>
      </c>
      <c r="AC17" s="63">
        <f t="shared" si="13"/>
        <v>0</v>
      </c>
      <c r="AD17" s="63">
        <f t="shared" si="14"/>
        <v>0</v>
      </c>
      <c r="AE17" s="63">
        <f t="shared" si="15"/>
        <v>0</v>
      </c>
      <c r="AF17" s="63">
        <f t="shared" si="16"/>
        <v>0</v>
      </c>
      <c r="AG17" s="63">
        <f t="shared" si="17"/>
        <v>0</v>
      </c>
      <c r="AH17" s="63">
        <f t="shared" si="18"/>
        <v>0</v>
      </c>
      <c r="AI17" s="63">
        <f t="shared" si="19"/>
        <v>0</v>
      </c>
      <c r="AJ17" s="63">
        <f t="shared" si="20"/>
        <v>0</v>
      </c>
      <c r="AK17" s="63">
        <f t="shared" si="21"/>
        <v>0</v>
      </c>
    </row>
    <row r="18" spans="2:37" s="2" customFormat="1" ht="14" customHeight="1">
      <c r="B18" s="167"/>
      <c r="C18" s="72" t="s">
        <v>93</v>
      </c>
      <c r="D18" s="91" t="s">
        <v>73</v>
      </c>
      <c r="E18" s="7">
        <v>0</v>
      </c>
      <c r="F18" s="7">
        <v>0</v>
      </c>
      <c r="G18" s="8"/>
      <c r="H18" s="9"/>
      <c r="I18" s="9"/>
      <c r="J18" s="37"/>
      <c r="K18" s="37"/>
      <c r="L18" s="37"/>
      <c r="M18" s="37"/>
      <c r="N18" s="37"/>
      <c r="O18" s="10"/>
      <c r="P18" s="106"/>
      <c r="R18" s="56" t="s">
        <v>24</v>
      </c>
      <c r="S18" s="57">
        <f t="shared" si="2"/>
        <v>1</v>
      </c>
      <c r="T18" s="62">
        <f t="shared" si="22"/>
        <v>0</v>
      </c>
      <c r="U18" s="62">
        <f t="shared" si="23"/>
        <v>0</v>
      </c>
      <c r="V18" s="62">
        <f t="shared" si="24"/>
        <v>0</v>
      </c>
      <c r="W18" s="62">
        <f t="shared" si="25"/>
        <v>0</v>
      </c>
      <c r="X18" s="62">
        <f t="shared" si="26"/>
        <v>0</v>
      </c>
      <c r="Y18" s="62">
        <f t="shared" si="27"/>
        <v>0</v>
      </c>
      <c r="Z18" s="62">
        <f t="shared" si="28"/>
        <v>0</v>
      </c>
      <c r="AA18" s="62">
        <f t="shared" si="29"/>
        <v>0</v>
      </c>
      <c r="AB18" s="62">
        <f t="shared" si="30"/>
        <v>0</v>
      </c>
      <c r="AC18" s="63">
        <f t="shared" si="13"/>
        <v>0</v>
      </c>
      <c r="AD18" s="63">
        <f t="shared" si="14"/>
        <v>0</v>
      </c>
      <c r="AE18" s="63">
        <f t="shared" si="15"/>
        <v>0</v>
      </c>
      <c r="AF18" s="63">
        <f t="shared" si="16"/>
        <v>0</v>
      </c>
      <c r="AG18" s="63">
        <f t="shared" si="17"/>
        <v>0</v>
      </c>
      <c r="AH18" s="63">
        <f t="shared" si="18"/>
        <v>0</v>
      </c>
      <c r="AI18" s="63">
        <f t="shared" si="19"/>
        <v>0</v>
      </c>
      <c r="AJ18" s="63">
        <f t="shared" si="20"/>
        <v>0</v>
      </c>
      <c r="AK18" s="63">
        <f t="shared" si="21"/>
        <v>0</v>
      </c>
    </row>
    <row r="19" spans="2:37" s="2" customFormat="1" ht="14" customHeight="1">
      <c r="B19" s="165" t="s">
        <v>90</v>
      </c>
      <c r="C19" s="74" t="str">
        <f t="shared" ref="C19:C50" si="31">IF(OR(E19=0,E19=D19),IF(OR(F19=0,F19=D19),IF(E19+F19&lt;=D19,R19,$R$2),$R$2),$R$2)</f>
        <v>都市デザイン工学入門</v>
      </c>
      <c r="D19" s="28">
        <v>2</v>
      </c>
      <c r="E19" s="12">
        <v>0</v>
      </c>
      <c r="F19" s="12">
        <v>0</v>
      </c>
      <c r="G19" s="30"/>
      <c r="H19" s="31"/>
      <c r="I19" s="31"/>
      <c r="J19" s="31">
        <v>1</v>
      </c>
      <c r="K19" s="31"/>
      <c r="L19" s="31"/>
      <c r="M19" s="31"/>
      <c r="N19" s="31"/>
      <c r="O19" s="32"/>
      <c r="P19" s="106"/>
      <c r="R19" s="59" t="s">
        <v>52</v>
      </c>
      <c r="S19" s="57">
        <f t="shared" si="2"/>
        <v>1</v>
      </c>
      <c r="T19" s="62">
        <f t="shared" si="22"/>
        <v>0</v>
      </c>
      <c r="U19" s="62">
        <f t="shared" si="23"/>
        <v>0</v>
      </c>
      <c r="V19" s="62">
        <f t="shared" si="24"/>
        <v>0</v>
      </c>
      <c r="W19" s="62">
        <f t="shared" si="25"/>
        <v>0</v>
      </c>
      <c r="X19" s="62">
        <f t="shared" si="26"/>
        <v>0</v>
      </c>
      <c r="Y19" s="62">
        <f t="shared" si="27"/>
        <v>0</v>
      </c>
      <c r="Z19" s="62">
        <f t="shared" si="28"/>
        <v>0</v>
      </c>
      <c r="AA19" s="62">
        <f t="shared" si="29"/>
        <v>0</v>
      </c>
      <c r="AB19" s="62">
        <f t="shared" si="30"/>
        <v>0</v>
      </c>
      <c r="AC19" s="63">
        <f t="shared" si="13"/>
        <v>0</v>
      </c>
      <c r="AD19" s="63">
        <f t="shared" si="14"/>
        <v>0</v>
      </c>
      <c r="AE19" s="63">
        <f t="shared" si="15"/>
        <v>0</v>
      </c>
      <c r="AF19" s="63">
        <f t="shared" si="16"/>
        <v>0</v>
      </c>
      <c r="AG19" s="63">
        <f t="shared" si="17"/>
        <v>0</v>
      </c>
      <c r="AH19" s="63">
        <f t="shared" si="18"/>
        <v>0</v>
      </c>
      <c r="AI19" s="63">
        <f t="shared" si="19"/>
        <v>0</v>
      </c>
      <c r="AJ19" s="63">
        <f t="shared" si="20"/>
        <v>0</v>
      </c>
      <c r="AK19" s="63">
        <f t="shared" si="21"/>
        <v>0</v>
      </c>
    </row>
    <row r="20" spans="2:37" s="2" customFormat="1" ht="14" customHeight="1">
      <c r="B20" s="166"/>
      <c r="C20" s="76" t="str">
        <f t="shared" si="31"/>
        <v>都市デザイン工学演習I</v>
      </c>
      <c r="D20" s="28">
        <v>2</v>
      </c>
      <c r="E20" s="12">
        <v>0</v>
      </c>
      <c r="F20" s="12">
        <v>0</v>
      </c>
      <c r="G20" s="30"/>
      <c r="H20" s="31"/>
      <c r="I20" s="31"/>
      <c r="J20" s="31"/>
      <c r="K20" s="31">
        <v>0.5</v>
      </c>
      <c r="L20" s="31">
        <v>0.5</v>
      </c>
      <c r="M20" s="31"/>
      <c r="N20" s="31"/>
      <c r="O20" s="32"/>
      <c r="P20" s="106"/>
      <c r="R20" s="59" t="s">
        <v>26</v>
      </c>
      <c r="S20" s="57">
        <f t="shared" si="2"/>
        <v>1</v>
      </c>
      <c r="T20" s="62">
        <f t="shared" si="22"/>
        <v>0</v>
      </c>
      <c r="U20" s="62">
        <f t="shared" si="23"/>
        <v>0</v>
      </c>
      <c r="V20" s="62">
        <f t="shared" si="24"/>
        <v>0</v>
      </c>
      <c r="W20" s="62">
        <f t="shared" si="25"/>
        <v>0</v>
      </c>
      <c r="X20" s="62">
        <f t="shared" si="26"/>
        <v>0</v>
      </c>
      <c r="Y20" s="62">
        <f t="shared" si="27"/>
        <v>0</v>
      </c>
      <c r="Z20" s="62">
        <f t="shared" si="28"/>
        <v>0</v>
      </c>
      <c r="AA20" s="62">
        <f t="shared" si="29"/>
        <v>0</v>
      </c>
      <c r="AB20" s="62">
        <f t="shared" si="30"/>
        <v>0</v>
      </c>
      <c r="AC20" s="63">
        <f t="shared" si="13"/>
        <v>0</v>
      </c>
      <c r="AD20" s="63">
        <f t="shared" si="14"/>
        <v>0</v>
      </c>
      <c r="AE20" s="63">
        <f t="shared" si="15"/>
        <v>0</v>
      </c>
      <c r="AF20" s="63">
        <f t="shared" si="16"/>
        <v>0</v>
      </c>
      <c r="AG20" s="63">
        <f t="shared" si="17"/>
        <v>0</v>
      </c>
      <c r="AH20" s="63">
        <f t="shared" si="18"/>
        <v>0</v>
      </c>
      <c r="AI20" s="63">
        <f t="shared" si="19"/>
        <v>0</v>
      </c>
      <c r="AJ20" s="63">
        <f t="shared" si="20"/>
        <v>0</v>
      </c>
      <c r="AK20" s="63">
        <f t="shared" si="21"/>
        <v>0</v>
      </c>
    </row>
    <row r="21" spans="2:37" s="2" customFormat="1" ht="14" customHeight="1">
      <c r="B21" s="166"/>
      <c r="C21" s="76" t="str">
        <f t="shared" si="31"/>
        <v>都市デザイン工学演習II</v>
      </c>
      <c r="D21" s="28">
        <v>2</v>
      </c>
      <c r="E21" s="12">
        <v>0</v>
      </c>
      <c r="F21" s="12">
        <v>0</v>
      </c>
      <c r="G21" s="30"/>
      <c r="H21" s="31"/>
      <c r="I21" s="31"/>
      <c r="J21" s="31"/>
      <c r="K21" s="31">
        <v>0.5</v>
      </c>
      <c r="L21" s="31">
        <v>0.5</v>
      </c>
      <c r="M21" s="31"/>
      <c r="N21" s="31"/>
      <c r="O21" s="32"/>
      <c r="P21" s="106"/>
      <c r="R21" s="59" t="s">
        <v>27</v>
      </c>
      <c r="S21" s="57">
        <f t="shared" si="2"/>
        <v>1</v>
      </c>
      <c r="T21" s="62">
        <f t="shared" si="22"/>
        <v>0</v>
      </c>
      <c r="U21" s="62">
        <f t="shared" si="23"/>
        <v>0</v>
      </c>
      <c r="V21" s="62">
        <f t="shared" si="24"/>
        <v>0</v>
      </c>
      <c r="W21" s="62">
        <f t="shared" si="25"/>
        <v>0</v>
      </c>
      <c r="X21" s="62">
        <f t="shared" si="26"/>
        <v>0</v>
      </c>
      <c r="Y21" s="62">
        <f t="shared" si="27"/>
        <v>0</v>
      </c>
      <c r="Z21" s="62">
        <f t="shared" si="28"/>
        <v>0</v>
      </c>
      <c r="AA21" s="62">
        <f t="shared" si="29"/>
        <v>0</v>
      </c>
      <c r="AB21" s="62">
        <f t="shared" si="30"/>
        <v>0</v>
      </c>
      <c r="AC21" s="63">
        <f t="shared" si="13"/>
        <v>0</v>
      </c>
      <c r="AD21" s="63">
        <f t="shared" si="14"/>
        <v>0</v>
      </c>
      <c r="AE21" s="63">
        <f t="shared" si="15"/>
        <v>0</v>
      </c>
      <c r="AF21" s="63">
        <f t="shared" si="16"/>
        <v>0</v>
      </c>
      <c r="AG21" s="63">
        <f t="shared" si="17"/>
        <v>0</v>
      </c>
      <c r="AH21" s="63">
        <f t="shared" si="18"/>
        <v>0</v>
      </c>
      <c r="AI21" s="63">
        <f t="shared" si="19"/>
        <v>0</v>
      </c>
      <c r="AJ21" s="63">
        <f t="shared" si="20"/>
        <v>0</v>
      </c>
      <c r="AK21" s="63">
        <f t="shared" si="21"/>
        <v>0</v>
      </c>
    </row>
    <row r="22" spans="2:37" s="2" customFormat="1" ht="14" customHeight="1">
      <c r="B22" s="166"/>
      <c r="C22" s="76" t="str">
        <f t="shared" si="31"/>
        <v>プロジェクト演習</v>
      </c>
      <c r="D22" s="28">
        <v>1</v>
      </c>
      <c r="E22" s="12">
        <v>0</v>
      </c>
      <c r="F22" s="12">
        <v>0</v>
      </c>
      <c r="G22" s="30"/>
      <c r="H22" s="31"/>
      <c r="I22" s="31"/>
      <c r="J22" s="31"/>
      <c r="K22" s="31">
        <v>0.2</v>
      </c>
      <c r="L22" s="31">
        <v>0.6</v>
      </c>
      <c r="M22" s="31">
        <v>0.2</v>
      </c>
      <c r="N22" s="31"/>
      <c r="O22" s="32"/>
      <c r="P22" s="106"/>
      <c r="R22" s="59" t="s">
        <v>30</v>
      </c>
      <c r="S22" s="57">
        <f t="shared" si="2"/>
        <v>1</v>
      </c>
      <c r="T22" s="62">
        <f t="shared" si="22"/>
        <v>0</v>
      </c>
      <c r="U22" s="62">
        <f t="shared" si="23"/>
        <v>0</v>
      </c>
      <c r="V22" s="62">
        <f t="shared" si="24"/>
        <v>0</v>
      </c>
      <c r="W22" s="62">
        <f t="shared" si="25"/>
        <v>0</v>
      </c>
      <c r="X22" s="62">
        <f t="shared" si="26"/>
        <v>0</v>
      </c>
      <c r="Y22" s="62">
        <f t="shared" si="27"/>
        <v>0</v>
      </c>
      <c r="Z22" s="62">
        <f t="shared" si="28"/>
        <v>0</v>
      </c>
      <c r="AA22" s="62">
        <f t="shared" si="29"/>
        <v>0</v>
      </c>
      <c r="AB22" s="62">
        <f t="shared" si="30"/>
        <v>0</v>
      </c>
      <c r="AC22" s="63">
        <f t="shared" si="13"/>
        <v>0</v>
      </c>
      <c r="AD22" s="63">
        <f t="shared" si="14"/>
        <v>0</v>
      </c>
      <c r="AE22" s="63">
        <f t="shared" si="15"/>
        <v>0</v>
      </c>
      <c r="AF22" s="63">
        <f t="shared" si="16"/>
        <v>0</v>
      </c>
      <c r="AG22" s="63">
        <f t="shared" si="17"/>
        <v>0</v>
      </c>
      <c r="AH22" s="63">
        <f t="shared" si="18"/>
        <v>0</v>
      </c>
      <c r="AI22" s="63">
        <f t="shared" si="19"/>
        <v>0</v>
      </c>
      <c r="AJ22" s="63">
        <f t="shared" si="20"/>
        <v>0</v>
      </c>
      <c r="AK22" s="63">
        <f t="shared" si="21"/>
        <v>0</v>
      </c>
    </row>
    <row r="23" spans="2:37" s="2" customFormat="1" ht="14" customHeight="1">
      <c r="B23" s="166"/>
      <c r="C23" s="76" t="str">
        <f t="shared" si="31"/>
        <v>測量学</v>
      </c>
      <c r="D23" s="28">
        <v>2</v>
      </c>
      <c r="E23" s="12">
        <v>0</v>
      </c>
      <c r="F23" s="12">
        <v>0</v>
      </c>
      <c r="G23" s="30"/>
      <c r="H23" s="31"/>
      <c r="I23" s="31"/>
      <c r="J23" s="31">
        <v>1</v>
      </c>
      <c r="K23" s="31"/>
      <c r="L23" s="31"/>
      <c r="M23" s="31"/>
      <c r="N23" s="31"/>
      <c r="O23" s="32"/>
      <c r="P23" s="106"/>
      <c r="R23" s="59" t="s">
        <v>53</v>
      </c>
      <c r="S23" s="57">
        <f t="shared" si="2"/>
        <v>1</v>
      </c>
      <c r="T23" s="62">
        <f t="shared" si="22"/>
        <v>0</v>
      </c>
      <c r="U23" s="62">
        <f t="shared" si="23"/>
        <v>0</v>
      </c>
      <c r="V23" s="62">
        <f t="shared" si="24"/>
        <v>0</v>
      </c>
      <c r="W23" s="62">
        <f t="shared" si="25"/>
        <v>0</v>
      </c>
      <c r="X23" s="62">
        <f t="shared" si="26"/>
        <v>0</v>
      </c>
      <c r="Y23" s="62">
        <f t="shared" si="27"/>
        <v>0</v>
      </c>
      <c r="Z23" s="62">
        <f t="shared" si="28"/>
        <v>0</v>
      </c>
      <c r="AA23" s="62">
        <f t="shared" si="29"/>
        <v>0</v>
      </c>
      <c r="AB23" s="62">
        <f t="shared" si="30"/>
        <v>0</v>
      </c>
      <c r="AC23" s="63">
        <f t="shared" si="13"/>
        <v>0</v>
      </c>
      <c r="AD23" s="63">
        <f t="shared" si="14"/>
        <v>0</v>
      </c>
      <c r="AE23" s="63">
        <f t="shared" si="15"/>
        <v>0</v>
      </c>
      <c r="AF23" s="63">
        <f t="shared" si="16"/>
        <v>0</v>
      </c>
      <c r="AG23" s="63">
        <f t="shared" si="17"/>
        <v>0</v>
      </c>
      <c r="AH23" s="63">
        <f t="shared" si="18"/>
        <v>0</v>
      </c>
      <c r="AI23" s="63">
        <f t="shared" si="19"/>
        <v>0</v>
      </c>
      <c r="AJ23" s="63">
        <f t="shared" si="20"/>
        <v>0</v>
      </c>
      <c r="AK23" s="63">
        <f t="shared" si="21"/>
        <v>0</v>
      </c>
    </row>
    <row r="24" spans="2:37" s="2" customFormat="1" ht="14" customHeight="1">
      <c r="B24" s="166"/>
      <c r="C24" s="76" t="str">
        <f t="shared" si="31"/>
        <v>測量学実習</v>
      </c>
      <c r="D24" s="28">
        <v>2</v>
      </c>
      <c r="E24" s="12">
        <v>0</v>
      </c>
      <c r="F24" s="12">
        <v>0</v>
      </c>
      <c r="G24" s="30"/>
      <c r="H24" s="31"/>
      <c r="I24" s="31"/>
      <c r="J24" s="31"/>
      <c r="K24" s="31">
        <v>1</v>
      </c>
      <c r="L24" s="31"/>
      <c r="M24" s="31"/>
      <c r="N24" s="31"/>
      <c r="O24" s="32"/>
      <c r="P24" s="106"/>
      <c r="R24" s="59" t="s">
        <v>54</v>
      </c>
      <c r="S24" s="57">
        <f t="shared" si="2"/>
        <v>1</v>
      </c>
      <c r="T24" s="62">
        <f t="shared" si="22"/>
        <v>0</v>
      </c>
      <c r="U24" s="62">
        <f t="shared" si="23"/>
        <v>0</v>
      </c>
      <c r="V24" s="62">
        <f t="shared" si="24"/>
        <v>0</v>
      </c>
      <c r="W24" s="62">
        <f t="shared" si="25"/>
        <v>0</v>
      </c>
      <c r="X24" s="62">
        <f t="shared" si="26"/>
        <v>0</v>
      </c>
      <c r="Y24" s="62">
        <f t="shared" si="27"/>
        <v>0</v>
      </c>
      <c r="Z24" s="62">
        <f t="shared" si="28"/>
        <v>0</v>
      </c>
      <c r="AA24" s="62">
        <f t="shared" si="29"/>
        <v>0</v>
      </c>
      <c r="AB24" s="62">
        <f t="shared" si="30"/>
        <v>0</v>
      </c>
      <c r="AC24" s="63">
        <f t="shared" si="13"/>
        <v>0</v>
      </c>
      <c r="AD24" s="63">
        <f t="shared" si="14"/>
        <v>0</v>
      </c>
      <c r="AE24" s="63">
        <f t="shared" si="15"/>
        <v>0</v>
      </c>
      <c r="AF24" s="63">
        <f t="shared" si="16"/>
        <v>0</v>
      </c>
      <c r="AG24" s="63">
        <f t="shared" si="17"/>
        <v>0</v>
      </c>
      <c r="AH24" s="63">
        <f t="shared" si="18"/>
        <v>0</v>
      </c>
      <c r="AI24" s="63">
        <f t="shared" si="19"/>
        <v>0</v>
      </c>
      <c r="AJ24" s="63">
        <f t="shared" si="20"/>
        <v>0</v>
      </c>
      <c r="AK24" s="63">
        <f t="shared" si="21"/>
        <v>0</v>
      </c>
    </row>
    <row r="25" spans="2:37" s="2" customFormat="1" ht="14" customHeight="1">
      <c r="B25" s="166"/>
      <c r="C25" s="76" t="str">
        <f t="shared" si="31"/>
        <v>応用測量学</v>
      </c>
      <c r="D25" s="28">
        <v>2</v>
      </c>
      <c r="E25" s="12">
        <v>0</v>
      </c>
      <c r="F25" s="12">
        <v>0</v>
      </c>
      <c r="G25" s="30"/>
      <c r="H25" s="31"/>
      <c r="I25" s="31"/>
      <c r="J25" s="31">
        <v>1</v>
      </c>
      <c r="K25" s="31"/>
      <c r="L25" s="31"/>
      <c r="M25" s="31"/>
      <c r="N25" s="31"/>
      <c r="O25" s="32"/>
      <c r="P25" s="106"/>
      <c r="R25" s="59" t="s">
        <v>55</v>
      </c>
      <c r="S25" s="57">
        <f t="shared" si="2"/>
        <v>1</v>
      </c>
      <c r="T25" s="62">
        <f t="shared" si="22"/>
        <v>0</v>
      </c>
      <c r="U25" s="62">
        <f t="shared" si="23"/>
        <v>0</v>
      </c>
      <c r="V25" s="62">
        <f t="shared" si="24"/>
        <v>0</v>
      </c>
      <c r="W25" s="62">
        <f t="shared" si="25"/>
        <v>0</v>
      </c>
      <c r="X25" s="62">
        <f t="shared" si="26"/>
        <v>0</v>
      </c>
      <c r="Y25" s="62">
        <f t="shared" si="27"/>
        <v>0</v>
      </c>
      <c r="Z25" s="62">
        <f t="shared" si="28"/>
        <v>0</v>
      </c>
      <c r="AA25" s="62">
        <f t="shared" si="29"/>
        <v>0</v>
      </c>
      <c r="AB25" s="62">
        <f t="shared" si="30"/>
        <v>0</v>
      </c>
      <c r="AC25" s="63">
        <f t="shared" si="13"/>
        <v>0</v>
      </c>
      <c r="AD25" s="63">
        <f t="shared" si="14"/>
        <v>0</v>
      </c>
      <c r="AE25" s="63">
        <f t="shared" si="15"/>
        <v>0</v>
      </c>
      <c r="AF25" s="63">
        <f t="shared" si="16"/>
        <v>0</v>
      </c>
      <c r="AG25" s="63">
        <f t="shared" si="17"/>
        <v>0</v>
      </c>
      <c r="AH25" s="63">
        <f t="shared" si="18"/>
        <v>0</v>
      </c>
      <c r="AI25" s="63">
        <f t="shared" si="19"/>
        <v>0</v>
      </c>
      <c r="AJ25" s="63">
        <f t="shared" si="20"/>
        <v>0</v>
      </c>
      <c r="AK25" s="63">
        <f t="shared" si="21"/>
        <v>0</v>
      </c>
    </row>
    <row r="26" spans="2:37" s="2" customFormat="1" ht="14" customHeight="1">
      <c r="B26" s="166"/>
      <c r="C26" s="76" t="str">
        <f t="shared" si="31"/>
        <v>応用測量学実習</v>
      </c>
      <c r="D26" s="28">
        <v>2</v>
      </c>
      <c r="E26" s="12">
        <v>0</v>
      </c>
      <c r="F26" s="12">
        <v>0</v>
      </c>
      <c r="G26" s="30"/>
      <c r="H26" s="31"/>
      <c r="I26" s="31"/>
      <c r="J26" s="31"/>
      <c r="K26" s="31">
        <v>1</v>
      </c>
      <c r="L26" s="31"/>
      <c r="M26" s="31"/>
      <c r="N26" s="31"/>
      <c r="O26" s="32"/>
      <c r="P26" s="106"/>
      <c r="R26" s="59" t="s">
        <v>56</v>
      </c>
      <c r="S26" s="57">
        <f t="shared" si="2"/>
        <v>1</v>
      </c>
      <c r="T26" s="62">
        <f t="shared" si="22"/>
        <v>0</v>
      </c>
      <c r="U26" s="62">
        <f t="shared" si="23"/>
        <v>0</v>
      </c>
      <c r="V26" s="62">
        <f t="shared" si="24"/>
        <v>0</v>
      </c>
      <c r="W26" s="62">
        <f t="shared" si="25"/>
        <v>0</v>
      </c>
      <c r="X26" s="62">
        <f t="shared" si="26"/>
        <v>0</v>
      </c>
      <c r="Y26" s="62">
        <f t="shared" si="27"/>
        <v>0</v>
      </c>
      <c r="Z26" s="62">
        <f t="shared" si="28"/>
        <v>0</v>
      </c>
      <c r="AA26" s="62">
        <f t="shared" si="29"/>
        <v>0</v>
      </c>
      <c r="AB26" s="62">
        <f t="shared" si="30"/>
        <v>0</v>
      </c>
      <c r="AC26" s="63">
        <f t="shared" si="13"/>
        <v>0</v>
      </c>
      <c r="AD26" s="63">
        <f t="shared" si="14"/>
        <v>0</v>
      </c>
      <c r="AE26" s="63">
        <f t="shared" si="15"/>
        <v>0</v>
      </c>
      <c r="AF26" s="63">
        <f t="shared" si="16"/>
        <v>0</v>
      </c>
      <c r="AG26" s="63">
        <f t="shared" si="17"/>
        <v>0</v>
      </c>
      <c r="AH26" s="63">
        <f t="shared" si="18"/>
        <v>0</v>
      </c>
      <c r="AI26" s="63">
        <f t="shared" si="19"/>
        <v>0</v>
      </c>
      <c r="AJ26" s="63">
        <f t="shared" si="20"/>
        <v>0</v>
      </c>
      <c r="AK26" s="63">
        <f t="shared" si="21"/>
        <v>0</v>
      </c>
    </row>
    <row r="27" spans="2:37" s="2" customFormat="1" ht="14" customHeight="1">
      <c r="B27" s="166"/>
      <c r="C27" s="76" t="str">
        <f t="shared" si="31"/>
        <v>基礎製図</v>
      </c>
      <c r="D27" s="28">
        <v>2</v>
      </c>
      <c r="E27" s="12">
        <v>0</v>
      </c>
      <c r="F27" s="12">
        <v>0</v>
      </c>
      <c r="G27" s="30"/>
      <c r="H27" s="31"/>
      <c r="I27" s="31"/>
      <c r="J27" s="31"/>
      <c r="K27" s="31">
        <v>1</v>
      </c>
      <c r="L27" s="31"/>
      <c r="M27" s="31"/>
      <c r="N27" s="31"/>
      <c r="O27" s="32"/>
      <c r="P27" s="106"/>
      <c r="R27" s="59" t="s">
        <v>57</v>
      </c>
      <c r="S27" s="57">
        <f t="shared" si="2"/>
        <v>1</v>
      </c>
      <c r="T27" s="62">
        <f t="shared" si="22"/>
        <v>0</v>
      </c>
      <c r="U27" s="62">
        <f t="shared" si="23"/>
        <v>0</v>
      </c>
      <c r="V27" s="62">
        <f t="shared" si="24"/>
        <v>0</v>
      </c>
      <c r="W27" s="62">
        <f t="shared" si="25"/>
        <v>0</v>
      </c>
      <c r="X27" s="62">
        <f t="shared" si="26"/>
        <v>0</v>
      </c>
      <c r="Y27" s="62">
        <f t="shared" si="27"/>
        <v>0</v>
      </c>
      <c r="Z27" s="62">
        <f t="shared" si="28"/>
        <v>0</v>
      </c>
      <c r="AA27" s="62">
        <f t="shared" si="29"/>
        <v>0</v>
      </c>
      <c r="AB27" s="62">
        <f t="shared" si="30"/>
        <v>0</v>
      </c>
      <c r="AC27" s="63">
        <f t="shared" si="13"/>
        <v>0</v>
      </c>
      <c r="AD27" s="63">
        <f t="shared" si="14"/>
        <v>0</v>
      </c>
      <c r="AE27" s="63">
        <f t="shared" si="15"/>
        <v>0</v>
      </c>
      <c r="AF27" s="63">
        <f t="shared" si="16"/>
        <v>0</v>
      </c>
      <c r="AG27" s="63">
        <f t="shared" si="17"/>
        <v>0</v>
      </c>
      <c r="AH27" s="63">
        <f t="shared" si="18"/>
        <v>0</v>
      </c>
      <c r="AI27" s="63">
        <f t="shared" si="19"/>
        <v>0</v>
      </c>
      <c r="AJ27" s="63">
        <f t="shared" si="20"/>
        <v>0</v>
      </c>
      <c r="AK27" s="63">
        <f t="shared" si="21"/>
        <v>0</v>
      </c>
    </row>
    <row r="28" spans="2:37" s="2" customFormat="1" ht="14" customHeight="1">
      <c r="B28" s="166"/>
      <c r="C28" s="76" t="str">
        <f t="shared" si="31"/>
        <v>CAD/CG演習</v>
      </c>
      <c r="D28" s="28">
        <v>1</v>
      </c>
      <c r="E28" s="12">
        <v>0</v>
      </c>
      <c r="F28" s="12">
        <v>0</v>
      </c>
      <c r="G28" s="30"/>
      <c r="H28" s="31"/>
      <c r="I28" s="31">
        <v>0.7</v>
      </c>
      <c r="J28" s="31"/>
      <c r="K28" s="31">
        <v>0.3</v>
      </c>
      <c r="L28" s="31"/>
      <c r="M28" s="31"/>
      <c r="N28" s="31"/>
      <c r="O28" s="32"/>
      <c r="P28" s="106"/>
      <c r="R28" s="59" t="s">
        <v>58</v>
      </c>
      <c r="S28" s="57">
        <f t="shared" si="2"/>
        <v>1</v>
      </c>
      <c r="T28" s="62">
        <f t="shared" si="22"/>
        <v>0</v>
      </c>
      <c r="U28" s="62">
        <f t="shared" si="23"/>
        <v>0</v>
      </c>
      <c r="V28" s="62">
        <f t="shared" si="24"/>
        <v>0</v>
      </c>
      <c r="W28" s="62">
        <f t="shared" si="25"/>
        <v>0</v>
      </c>
      <c r="X28" s="62">
        <f t="shared" si="26"/>
        <v>0</v>
      </c>
      <c r="Y28" s="62">
        <f t="shared" si="27"/>
        <v>0</v>
      </c>
      <c r="Z28" s="62">
        <f t="shared" si="28"/>
        <v>0</v>
      </c>
      <c r="AA28" s="62">
        <f t="shared" si="29"/>
        <v>0</v>
      </c>
      <c r="AB28" s="62">
        <f t="shared" si="30"/>
        <v>0</v>
      </c>
      <c r="AC28" s="63">
        <f t="shared" si="13"/>
        <v>0</v>
      </c>
      <c r="AD28" s="63">
        <f t="shared" si="14"/>
        <v>0</v>
      </c>
      <c r="AE28" s="63">
        <f t="shared" si="15"/>
        <v>0</v>
      </c>
      <c r="AF28" s="63">
        <f t="shared" si="16"/>
        <v>0</v>
      </c>
      <c r="AG28" s="63">
        <f t="shared" si="17"/>
        <v>0</v>
      </c>
      <c r="AH28" s="63">
        <f t="shared" si="18"/>
        <v>0</v>
      </c>
      <c r="AI28" s="63">
        <f t="shared" si="19"/>
        <v>0</v>
      </c>
      <c r="AJ28" s="63">
        <f t="shared" si="20"/>
        <v>0</v>
      </c>
      <c r="AK28" s="63">
        <f t="shared" si="21"/>
        <v>0</v>
      </c>
    </row>
    <row r="29" spans="2:37" s="2" customFormat="1" ht="14" customHeight="1">
      <c r="B29" s="166"/>
      <c r="C29" s="76" t="str">
        <f t="shared" si="31"/>
        <v>上下水道システム工学</v>
      </c>
      <c r="D29" s="28">
        <v>2</v>
      </c>
      <c r="E29" s="12">
        <v>0</v>
      </c>
      <c r="F29" s="12">
        <v>0</v>
      </c>
      <c r="G29" s="30"/>
      <c r="H29" s="31"/>
      <c r="I29" s="31"/>
      <c r="J29" s="31">
        <v>1</v>
      </c>
      <c r="K29" s="31"/>
      <c r="L29" s="31"/>
      <c r="M29" s="31"/>
      <c r="N29" s="31"/>
      <c r="O29" s="32"/>
      <c r="P29" s="106"/>
      <c r="R29" s="59" t="s">
        <v>35</v>
      </c>
      <c r="S29" s="57">
        <f t="shared" si="2"/>
        <v>1</v>
      </c>
      <c r="T29" s="62">
        <f t="shared" si="22"/>
        <v>0</v>
      </c>
      <c r="U29" s="62">
        <f t="shared" si="23"/>
        <v>0</v>
      </c>
      <c r="V29" s="62">
        <f t="shared" si="24"/>
        <v>0</v>
      </c>
      <c r="W29" s="62">
        <f t="shared" si="25"/>
        <v>0</v>
      </c>
      <c r="X29" s="62">
        <f t="shared" si="26"/>
        <v>0</v>
      </c>
      <c r="Y29" s="62">
        <f t="shared" si="27"/>
        <v>0</v>
      </c>
      <c r="Z29" s="62">
        <f t="shared" si="28"/>
        <v>0</v>
      </c>
      <c r="AA29" s="62">
        <f t="shared" si="29"/>
        <v>0</v>
      </c>
      <c r="AB29" s="62">
        <f t="shared" si="30"/>
        <v>0</v>
      </c>
      <c r="AC29" s="63">
        <f t="shared" si="13"/>
        <v>0</v>
      </c>
      <c r="AD29" s="63">
        <f t="shared" si="14"/>
        <v>0</v>
      </c>
      <c r="AE29" s="63">
        <f t="shared" si="15"/>
        <v>0</v>
      </c>
      <c r="AF29" s="63">
        <f t="shared" si="16"/>
        <v>0</v>
      </c>
      <c r="AG29" s="63">
        <f t="shared" si="17"/>
        <v>0</v>
      </c>
      <c r="AH29" s="63">
        <f t="shared" si="18"/>
        <v>0</v>
      </c>
      <c r="AI29" s="63">
        <f t="shared" si="19"/>
        <v>0</v>
      </c>
      <c r="AJ29" s="63">
        <f t="shared" si="20"/>
        <v>0</v>
      </c>
      <c r="AK29" s="63">
        <f t="shared" si="21"/>
        <v>0</v>
      </c>
    </row>
    <row r="30" spans="2:37" s="2" customFormat="1" ht="14" customHeight="1">
      <c r="B30" s="166"/>
      <c r="C30" s="76" t="str">
        <f t="shared" si="31"/>
        <v>建設行政</v>
      </c>
      <c r="D30" s="28">
        <v>2</v>
      </c>
      <c r="E30" s="12">
        <v>0</v>
      </c>
      <c r="F30" s="12">
        <v>0</v>
      </c>
      <c r="G30" s="30"/>
      <c r="H30" s="31"/>
      <c r="I30" s="31"/>
      <c r="J30" s="31">
        <v>1</v>
      </c>
      <c r="K30" s="31"/>
      <c r="L30" s="31"/>
      <c r="M30" s="31"/>
      <c r="N30" s="31"/>
      <c r="O30" s="32"/>
      <c r="P30" s="106"/>
      <c r="R30" s="59" t="s">
        <v>36</v>
      </c>
      <c r="S30" s="57">
        <f t="shared" si="2"/>
        <v>1</v>
      </c>
      <c r="T30" s="62">
        <f t="shared" si="22"/>
        <v>0</v>
      </c>
      <c r="U30" s="62">
        <f t="shared" si="23"/>
        <v>0</v>
      </c>
      <c r="V30" s="62">
        <f t="shared" si="24"/>
        <v>0</v>
      </c>
      <c r="W30" s="62">
        <f t="shared" si="25"/>
        <v>0</v>
      </c>
      <c r="X30" s="62">
        <f t="shared" si="26"/>
        <v>0</v>
      </c>
      <c r="Y30" s="62">
        <f t="shared" si="27"/>
        <v>0</v>
      </c>
      <c r="Z30" s="62">
        <f t="shared" si="28"/>
        <v>0</v>
      </c>
      <c r="AA30" s="62">
        <f t="shared" si="29"/>
        <v>0</v>
      </c>
      <c r="AB30" s="62">
        <f t="shared" si="30"/>
        <v>0</v>
      </c>
      <c r="AC30" s="63">
        <f t="shared" si="13"/>
        <v>0</v>
      </c>
      <c r="AD30" s="63">
        <f t="shared" si="14"/>
        <v>0</v>
      </c>
      <c r="AE30" s="63">
        <f t="shared" si="15"/>
        <v>0</v>
      </c>
      <c r="AF30" s="63">
        <f t="shared" si="16"/>
        <v>0</v>
      </c>
      <c r="AG30" s="63">
        <f t="shared" si="17"/>
        <v>0</v>
      </c>
      <c r="AH30" s="63">
        <f t="shared" si="18"/>
        <v>0</v>
      </c>
      <c r="AI30" s="63">
        <f t="shared" si="19"/>
        <v>0</v>
      </c>
      <c r="AJ30" s="63">
        <f t="shared" si="20"/>
        <v>0</v>
      </c>
      <c r="AK30" s="63">
        <f t="shared" si="21"/>
        <v>0</v>
      </c>
    </row>
    <row r="31" spans="2:37" s="2" customFormat="1" ht="14" customHeight="1">
      <c r="B31" s="166"/>
      <c r="C31" s="76" t="str">
        <f t="shared" si="31"/>
        <v>技術者倫理</v>
      </c>
      <c r="D31" s="28">
        <v>2</v>
      </c>
      <c r="E31" s="12">
        <v>0</v>
      </c>
      <c r="F31" s="12">
        <v>0</v>
      </c>
      <c r="G31" s="30"/>
      <c r="H31" s="31">
        <v>1</v>
      </c>
      <c r="I31" s="31"/>
      <c r="J31" s="31"/>
      <c r="K31" s="31"/>
      <c r="L31" s="31"/>
      <c r="M31" s="31"/>
      <c r="N31" s="31"/>
      <c r="O31" s="32"/>
      <c r="P31" s="106"/>
      <c r="R31" s="59" t="s">
        <v>37</v>
      </c>
      <c r="S31" s="57">
        <f t="shared" si="2"/>
        <v>1</v>
      </c>
      <c r="T31" s="62">
        <f t="shared" si="22"/>
        <v>0</v>
      </c>
      <c r="U31" s="62">
        <f t="shared" si="23"/>
        <v>0</v>
      </c>
      <c r="V31" s="62">
        <f t="shared" si="24"/>
        <v>0</v>
      </c>
      <c r="W31" s="62">
        <f t="shared" si="25"/>
        <v>0</v>
      </c>
      <c r="X31" s="62">
        <f t="shared" si="26"/>
        <v>0</v>
      </c>
      <c r="Y31" s="62">
        <f t="shared" si="27"/>
        <v>0</v>
      </c>
      <c r="Z31" s="62">
        <f t="shared" si="28"/>
        <v>0</v>
      </c>
      <c r="AA31" s="62">
        <f t="shared" si="29"/>
        <v>0</v>
      </c>
      <c r="AB31" s="62">
        <f t="shared" si="30"/>
        <v>0</v>
      </c>
      <c r="AC31" s="63">
        <f t="shared" si="13"/>
        <v>0</v>
      </c>
      <c r="AD31" s="63">
        <f t="shared" si="14"/>
        <v>0</v>
      </c>
      <c r="AE31" s="63">
        <f t="shared" si="15"/>
        <v>0</v>
      </c>
      <c r="AF31" s="63">
        <f t="shared" si="16"/>
        <v>0</v>
      </c>
      <c r="AG31" s="63">
        <f t="shared" si="17"/>
        <v>0</v>
      </c>
      <c r="AH31" s="63">
        <f t="shared" si="18"/>
        <v>0</v>
      </c>
      <c r="AI31" s="63">
        <f t="shared" si="19"/>
        <v>0</v>
      </c>
      <c r="AJ31" s="63">
        <f t="shared" si="20"/>
        <v>0</v>
      </c>
      <c r="AK31" s="63">
        <f t="shared" si="21"/>
        <v>0</v>
      </c>
    </row>
    <row r="32" spans="2:37" s="2" customFormat="1" ht="14" customHeight="1">
      <c r="B32" s="166"/>
      <c r="C32" s="76" t="str">
        <f t="shared" si="31"/>
        <v>特別講義Ⅰ</v>
      </c>
      <c r="D32" s="28">
        <v>2</v>
      </c>
      <c r="E32" s="12">
        <v>0</v>
      </c>
      <c r="F32" s="12">
        <v>0</v>
      </c>
      <c r="G32" s="33"/>
      <c r="H32" s="34">
        <v>0.2</v>
      </c>
      <c r="I32" s="34"/>
      <c r="J32" s="34">
        <v>0.8</v>
      </c>
      <c r="K32" s="34"/>
      <c r="L32" s="34"/>
      <c r="M32" s="34"/>
      <c r="N32" s="34"/>
      <c r="O32" s="35"/>
      <c r="P32" s="106"/>
      <c r="R32" s="59" t="s">
        <v>38</v>
      </c>
      <c r="S32" s="57">
        <f t="shared" si="2"/>
        <v>1</v>
      </c>
      <c r="T32" s="62">
        <f t="shared" si="22"/>
        <v>0</v>
      </c>
      <c r="U32" s="62">
        <f t="shared" si="23"/>
        <v>0</v>
      </c>
      <c r="V32" s="62">
        <f t="shared" si="24"/>
        <v>0</v>
      </c>
      <c r="W32" s="62">
        <f t="shared" si="25"/>
        <v>0</v>
      </c>
      <c r="X32" s="62">
        <f t="shared" si="26"/>
        <v>0</v>
      </c>
      <c r="Y32" s="62">
        <f t="shared" si="27"/>
        <v>0</v>
      </c>
      <c r="Z32" s="62">
        <f t="shared" si="28"/>
        <v>0</v>
      </c>
      <c r="AA32" s="62">
        <f t="shared" si="29"/>
        <v>0</v>
      </c>
      <c r="AB32" s="62">
        <f t="shared" si="30"/>
        <v>0</v>
      </c>
      <c r="AC32" s="63">
        <f t="shared" si="13"/>
        <v>0</v>
      </c>
      <c r="AD32" s="63">
        <f t="shared" si="14"/>
        <v>0</v>
      </c>
      <c r="AE32" s="63">
        <f t="shared" si="15"/>
        <v>0</v>
      </c>
      <c r="AF32" s="63">
        <f t="shared" si="16"/>
        <v>0</v>
      </c>
      <c r="AG32" s="63">
        <f t="shared" si="17"/>
        <v>0</v>
      </c>
      <c r="AH32" s="63">
        <f t="shared" si="18"/>
        <v>0</v>
      </c>
      <c r="AI32" s="63">
        <f t="shared" si="19"/>
        <v>0</v>
      </c>
      <c r="AJ32" s="63">
        <f t="shared" si="20"/>
        <v>0</v>
      </c>
      <c r="AK32" s="63">
        <f t="shared" si="21"/>
        <v>0</v>
      </c>
    </row>
    <row r="33" spans="2:37" s="2" customFormat="1" ht="14" customHeight="1">
      <c r="B33" s="166"/>
      <c r="C33" s="76" t="str">
        <f t="shared" si="31"/>
        <v>特別講義Ⅱ</v>
      </c>
      <c r="D33" s="28">
        <v>2</v>
      </c>
      <c r="E33" s="12">
        <v>0</v>
      </c>
      <c r="F33" s="12">
        <v>0</v>
      </c>
      <c r="G33" s="33"/>
      <c r="H33" s="34">
        <v>0.6</v>
      </c>
      <c r="I33" s="34"/>
      <c r="J33" s="34"/>
      <c r="K33" s="34"/>
      <c r="L33" s="34">
        <v>0.4</v>
      </c>
      <c r="M33" s="34"/>
      <c r="N33" s="34"/>
      <c r="O33" s="35"/>
      <c r="P33" s="106"/>
      <c r="R33" s="59" t="s">
        <v>39</v>
      </c>
      <c r="S33" s="57">
        <f t="shared" si="2"/>
        <v>1</v>
      </c>
      <c r="T33" s="62">
        <f t="shared" si="22"/>
        <v>0</v>
      </c>
      <c r="U33" s="62">
        <f t="shared" si="23"/>
        <v>0</v>
      </c>
      <c r="V33" s="62">
        <f t="shared" si="24"/>
        <v>0</v>
      </c>
      <c r="W33" s="62">
        <f t="shared" si="25"/>
        <v>0</v>
      </c>
      <c r="X33" s="62">
        <f t="shared" si="26"/>
        <v>0</v>
      </c>
      <c r="Y33" s="62">
        <f t="shared" si="27"/>
        <v>0</v>
      </c>
      <c r="Z33" s="62">
        <f t="shared" si="28"/>
        <v>0</v>
      </c>
      <c r="AA33" s="62">
        <f t="shared" si="29"/>
        <v>0</v>
      </c>
      <c r="AB33" s="62">
        <f t="shared" si="30"/>
        <v>0</v>
      </c>
      <c r="AC33" s="63">
        <f t="shared" si="13"/>
        <v>0</v>
      </c>
      <c r="AD33" s="63">
        <f t="shared" si="14"/>
        <v>0</v>
      </c>
      <c r="AE33" s="63">
        <f t="shared" si="15"/>
        <v>0</v>
      </c>
      <c r="AF33" s="63">
        <f t="shared" si="16"/>
        <v>0</v>
      </c>
      <c r="AG33" s="63">
        <f t="shared" si="17"/>
        <v>0</v>
      </c>
      <c r="AH33" s="63">
        <f t="shared" si="18"/>
        <v>0</v>
      </c>
      <c r="AI33" s="63">
        <f t="shared" si="19"/>
        <v>0</v>
      </c>
      <c r="AJ33" s="63">
        <f t="shared" si="20"/>
        <v>0</v>
      </c>
      <c r="AK33" s="63">
        <f t="shared" si="21"/>
        <v>0</v>
      </c>
    </row>
    <row r="34" spans="2:37" s="2" customFormat="1" ht="14" customHeight="1">
      <c r="B34" s="166"/>
      <c r="C34" s="76" t="str">
        <f t="shared" si="31"/>
        <v>建築・都市設計演習</v>
      </c>
      <c r="D34" s="28">
        <v>2</v>
      </c>
      <c r="E34" s="12">
        <v>0</v>
      </c>
      <c r="F34" s="12">
        <v>0</v>
      </c>
      <c r="G34" s="33"/>
      <c r="H34" s="34"/>
      <c r="I34" s="34"/>
      <c r="J34" s="34"/>
      <c r="K34" s="34">
        <v>1</v>
      </c>
      <c r="L34" s="34"/>
      <c r="M34" s="34"/>
      <c r="N34" s="34"/>
      <c r="O34" s="35"/>
      <c r="P34" s="106"/>
      <c r="R34" s="57" t="s">
        <v>76</v>
      </c>
      <c r="S34" s="57">
        <f t="shared" si="2"/>
        <v>1</v>
      </c>
      <c r="T34" s="62">
        <f t="shared" si="22"/>
        <v>0</v>
      </c>
      <c r="U34" s="62">
        <f t="shared" si="23"/>
        <v>0</v>
      </c>
      <c r="V34" s="62">
        <f t="shared" si="24"/>
        <v>0</v>
      </c>
      <c r="W34" s="62">
        <f t="shared" si="25"/>
        <v>0</v>
      </c>
      <c r="X34" s="62">
        <f t="shared" si="26"/>
        <v>0</v>
      </c>
      <c r="Y34" s="62">
        <f t="shared" si="27"/>
        <v>0</v>
      </c>
      <c r="Z34" s="62">
        <f t="shared" si="28"/>
        <v>0</v>
      </c>
      <c r="AA34" s="62">
        <f t="shared" si="29"/>
        <v>0</v>
      </c>
      <c r="AB34" s="62">
        <f t="shared" si="30"/>
        <v>0</v>
      </c>
      <c r="AC34" s="63">
        <f t="shared" si="13"/>
        <v>0</v>
      </c>
      <c r="AD34" s="63">
        <f t="shared" si="14"/>
        <v>0</v>
      </c>
      <c r="AE34" s="63">
        <f t="shared" si="15"/>
        <v>0</v>
      </c>
      <c r="AF34" s="63">
        <f t="shared" si="16"/>
        <v>0</v>
      </c>
      <c r="AG34" s="63">
        <f t="shared" si="17"/>
        <v>0</v>
      </c>
      <c r="AH34" s="63">
        <f t="shared" si="18"/>
        <v>0</v>
      </c>
      <c r="AI34" s="63">
        <f t="shared" si="19"/>
        <v>0</v>
      </c>
      <c r="AJ34" s="63">
        <f t="shared" si="20"/>
        <v>0</v>
      </c>
      <c r="AK34" s="63">
        <f t="shared" si="21"/>
        <v>0</v>
      </c>
    </row>
    <row r="35" spans="2:37" s="2" customFormat="1" ht="14" customHeight="1">
      <c r="B35" s="167"/>
      <c r="C35" s="77" t="str">
        <f t="shared" si="31"/>
        <v>土木情報学</v>
      </c>
      <c r="D35" s="54">
        <v>2</v>
      </c>
      <c r="E35" s="7">
        <v>0</v>
      </c>
      <c r="F35" s="7">
        <v>0</v>
      </c>
      <c r="G35" s="36"/>
      <c r="H35" s="37"/>
      <c r="I35" s="37"/>
      <c r="J35" s="37">
        <v>1</v>
      </c>
      <c r="K35" s="37"/>
      <c r="L35" s="37"/>
      <c r="M35" s="37"/>
      <c r="N35" s="37"/>
      <c r="O35" s="38"/>
      <c r="P35" s="106"/>
      <c r="R35" s="57" t="s">
        <v>126</v>
      </c>
      <c r="S35" s="57">
        <f t="shared" si="2"/>
        <v>1</v>
      </c>
      <c r="T35" s="62">
        <f t="shared" si="22"/>
        <v>0</v>
      </c>
      <c r="U35" s="62">
        <f t="shared" si="23"/>
        <v>0</v>
      </c>
      <c r="V35" s="62">
        <f t="shared" si="24"/>
        <v>0</v>
      </c>
      <c r="W35" s="62">
        <f t="shared" si="25"/>
        <v>0</v>
      </c>
      <c r="X35" s="62">
        <f t="shared" si="26"/>
        <v>0</v>
      </c>
      <c r="Y35" s="62">
        <f t="shared" si="27"/>
        <v>0</v>
      </c>
      <c r="Z35" s="62">
        <f t="shared" si="28"/>
        <v>0</v>
      </c>
      <c r="AA35" s="62">
        <f t="shared" si="29"/>
        <v>0</v>
      </c>
      <c r="AB35" s="62">
        <f t="shared" si="30"/>
        <v>0</v>
      </c>
      <c r="AC35" s="63">
        <f t="shared" si="13"/>
        <v>0</v>
      </c>
      <c r="AD35" s="63">
        <f t="shared" si="14"/>
        <v>0</v>
      </c>
      <c r="AE35" s="63">
        <f t="shared" si="15"/>
        <v>0</v>
      </c>
      <c r="AF35" s="63">
        <f t="shared" si="16"/>
        <v>0</v>
      </c>
      <c r="AG35" s="63">
        <f t="shared" si="17"/>
        <v>0</v>
      </c>
      <c r="AH35" s="63">
        <f t="shared" si="18"/>
        <v>0</v>
      </c>
      <c r="AI35" s="63">
        <f t="shared" si="19"/>
        <v>0</v>
      </c>
      <c r="AJ35" s="63">
        <f t="shared" si="20"/>
        <v>0</v>
      </c>
      <c r="AK35" s="63">
        <f t="shared" si="21"/>
        <v>0</v>
      </c>
    </row>
    <row r="36" spans="2:37" s="2" customFormat="1" ht="14" customHeight="1">
      <c r="B36" s="165" t="s">
        <v>122</v>
      </c>
      <c r="C36" s="78" t="str">
        <f t="shared" si="31"/>
        <v>景観工学</v>
      </c>
      <c r="D36" s="29">
        <v>2</v>
      </c>
      <c r="E36" s="11">
        <v>0</v>
      </c>
      <c r="F36" s="11">
        <v>0</v>
      </c>
      <c r="G36" s="39"/>
      <c r="H36" s="40"/>
      <c r="I36" s="40"/>
      <c r="J36" s="40">
        <v>1</v>
      </c>
      <c r="K36" s="40"/>
      <c r="L36" s="40"/>
      <c r="M36" s="40"/>
      <c r="N36" s="40"/>
      <c r="O36" s="41"/>
      <c r="P36" s="106"/>
      <c r="R36" s="59" t="s">
        <v>59</v>
      </c>
      <c r="S36" s="57">
        <f t="shared" si="2"/>
        <v>1</v>
      </c>
      <c r="T36" s="62">
        <f t="shared" si="22"/>
        <v>0</v>
      </c>
      <c r="U36" s="62">
        <f t="shared" si="23"/>
        <v>0</v>
      </c>
      <c r="V36" s="62">
        <f t="shared" si="24"/>
        <v>0</v>
      </c>
      <c r="W36" s="62">
        <f t="shared" si="25"/>
        <v>0</v>
      </c>
      <c r="X36" s="62">
        <f t="shared" si="26"/>
        <v>0</v>
      </c>
      <c r="Y36" s="62">
        <f t="shared" si="27"/>
        <v>0</v>
      </c>
      <c r="Z36" s="62">
        <f t="shared" si="28"/>
        <v>0</v>
      </c>
      <c r="AA36" s="62">
        <f t="shared" si="29"/>
        <v>0</v>
      </c>
      <c r="AB36" s="62">
        <f t="shared" si="30"/>
        <v>0</v>
      </c>
      <c r="AC36" s="63">
        <f t="shared" si="13"/>
        <v>0</v>
      </c>
      <c r="AD36" s="63">
        <f t="shared" si="14"/>
        <v>0</v>
      </c>
      <c r="AE36" s="63">
        <f t="shared" si="15"/>
        <v>0</v>
      </c>
      <c r="AF36" s="63">
        <f t="shared" si="16"/>
        <v>0</v>
      </c>
      <c r="AG36" s="63">
        <f t="shared" si="17"/>
        <v>0</v>
      </c>
      <c r="AH36" s="63">
        <f t="shared" si="18"/>
        <v>0</v>
      </c>
      <c r="AI36" s="63">
        <f t="shared" si="19"/>
        <v>0</v>
      </c>
      <c r="AJ36" s="63">
        <f t="shared" si="20"/>
        <v>0</v>
      </c>
      <c r="AK36" s="63">
        <f t="shared" si="21"/>
        <v>0</v>
      </c>
    </row>
    <row r="37" spans="2:37" s="2" customFormat="1" ht="14" customHeight="1">
      <c r="B37" s="166"/>
      <c r="C37" s="76" t="str">
        <f t="shared" si="31"/>
        <v>景観工学演習</v>
      </c>
      <c r="D37" s="28">
        <v>1</v>
      </c>
      <c r="E37" s="12">
        <v>0</v>
      </c>
      <c r="F37" s="12">
        <v>0</v>
      </c>
      <c r="G37" s="30"/>
      <c r="H37" s="31"/>
      <c r="I37" s="31">
        <v>0.3</v>
      </c>
      <c r="J37" s="31">
        <v>0.7</v>
      </c>
      <c r="K37" s="31"/>
      <c r="L37" s="31"/>
      <c r="M37" s="31"/>
      <c r="N37" s="31"/>
      <c r="O37" s="32"/>
      <c r="P37" s="106"/>
      <c r="R37" s="59" t="s">
        <v>60</v>
      </c>
      <c r="S37" s="57">
        <f t="shared" si="2"/>
        <v>1</v>
      </c>
      <c r="T37" s="62">
        <f t="shared" si="22"/>
        <v>0</v>
      </c>
      <c r="U37" s="62">
        <f t="shared" si="23"/>
        <v>0</v>
      </c>
      <c r="V37" s="62">
        <f t="shared" si="24"/>
        <v>0</v>
      </c>
      <c r="W37" s="62">
        <f t="shared" si="25"/>
        <v>0</v>
      </c>
      <c r="X37" s="62">
        <f t="shared" si="26"/>
        <v>0</v>
      </c>
      <c r="Y37" s="62">
        <f t="shared" si="27"/>
        <v>0</v>
      </c>
      <c r="Z37" s="62">
        <f t="shared" si="28"/>
        <v>0</v>
      </c>
      <c r="AA37" s="62">
        <f t="shared" si="29"/>
        <v>0</v>
      </c>
      <c r="AB37" s="62">
        <f t="shared" si="30"/>
        <v>0</v>
      </c>
      <c r="AC37" s="63">
        <f t="shared" si="13"/>
        <v>0</v>
      </c>
      <c r="AD37" s="63">
        <f t="shared" si="14"/>
        <v>0</v>
      </c>
      <c r="AE37" s="63">
        <f t="shared" si="15"/>
        <v>0</v>
      </c>
      <c r="AF37" s="63">
        <f t="shared" si="16"/>
        <v>0</v>
      </c>
      <c r="AG37" s="63">
        <f t="shared" si="17"/>
        <v>0</v>
      </c>
      <c r="AH37" s="63">
        <f t="shared" si="18"/>
        <v>0</v>
      </c>
      <c r="AI37" s="63">
        <f t="shared" si="19"/>
        <v>0</v>
      </c>
      <c r="AJ37" s="63">
        <f t="shared" si="20"/>
        <v>0</v>
      </c>
      <c r="AK37" s="63">
        <f t="shared" si="21"/>
        <v>0</v>
      </c>
    </row>
    <row r="38" spans="2:37" s="2" customFormat="1" ht="14" customHeight="1">
      <c r="B38" s="166"/>
      <c r="C38" s="76" t="str">
        <f t="shared" si="31"/>
        <v>空間情報学</v>
      </c>
      <c r="D38" s="28">
        <v>2</v>
      </c>
      <c r="E38" s="12">
        <v>0</v>
      </c>
      <c r="F38" s="12">
        <v>0</v>
      </c>
      <c r="G38" s="30"/>
      <c r="H38" s="31"/>
      <c r="I38" s="31"/>
      <c r="J38" s="31">
        <v>1</v>
      </c>
      <c r="K38" s="31"/>
      <c r="L38" s="31"/>
      <c r="M38" s="31"/>
      <c r="N38" s="31"/>
      <c r="O38" s="32"/>
      <c r="P38" s="106"/>
      <c r="R38" s="59" t="s">
        <v>43</v>
      </c>
      <c r="S38" s="57">
        <f t="shared" ref="S38:S69" si="32">IF(C38=$R$2,#N/A,1)</f>
        <v>1</v>
      </c>
      <c r="T38" s="62">
        <f t="shared" si="22"/>
        <v>0</v>
      </c>
      <c r="U38" s="62">
        <f t="shared" si="23"/>
        <v>0</v>
      </c>
      <c r="V38" s="62">
        <f t="shared" si="24"/>
        <v>0</v>
      </c>
      <c r="W38" s="62">
        <f t="shared" si="25"/>
        <v>0</v>
      </c>
      <c r="X38" s="62">
        <f t="shared" si="26"/>
        <v>0</v>
      </c>
      <c r="Y38" s="62">
        <f t="shared" si="27"/>
        <v>0</v>
      </c>
      <c r="Z38" s="62">
        <f t="shared" si="28"/>
        <v>0</v>
      </c>
      <c r="AA38" s="62">
        <f t="shared" si="29"/>
        <v>0</v>
      </c>
      <c r="AB38" s="62">
        <f t="shared" si="30"/>
        <v>0</v>
      </c>
      <c r="AC38" s="63">
        <f t="shared" si="13"/>
        <v>0</v>
      </c>
      <c r="AD38" s="63">
        <f t="shared" si="14"/>
        <v>0</v>
      </c>
      <c r="AE38" s="63">
        <f t="shared" si="15"/>
        <v>0</v>
      </c>
      <c r="AF38" s="63">
        <f t="shared" si="16"/>
        <v>0</v>
      </c>
      <c r="AG38" s="63">
        <f t="shared" si="17"/>
        <v>0</v>
      </c>
      <c r="AH38" s="63">
        <f t="shared" si="18"/>
        <v>0</v>
      </c>
      <c r="AI38" s="63">
        <f t="shared" si="19"/>
        <v>0</v>
      </c>
      <c r="AJ38" s="63">
        <f t="shared" si="20"/>
        <v>0</v>
      </c>
      <c r="AK38" s="63">
        <f t="shared" si="21"/>
        <v>0</v>
      </c>
    </row>
    <row r="39" spans="2:37" s="2" customFormat="1" ht="14" customHeight="1">
      <c r="B39" s="166"/>
      <c r="C39" s="76" t="str">
        <f t="shared" si="31"/>
        <v>空間デザイン学</v>
      </c>
      <c r="D39" s="28">
        <v>2</v>
      </c>
      <c r="E39" s="12">
        <v>0</v>
      </c>
      <c r="F39" s="12">
        <v>0</v>
      </c>
      <c r="G39" s="30"/>
      <c r="H39" s="31"/>
      <c r="I39" s="31"/>
      <c r="J39" s="31">
        <v>1</v>
      </c>
      <c r="K39" s="31"/>
      <c r="L39" s="31"/>
      <c r="M39" s="31"/>
      <c r="N39" s="31"/>
      <c r="O39" s="32"/>
      <c r="P39" s="106"/>
      <c r="R39" s="59" t="s">
        <v>42</v>
      </c>
      <c r="S39" s="57">
        <f t="shared" si="32"/>
        <v>1</v>
      </c>
      <c r="T39" s="62">
        <f t="shared" si="22"/>
        <v>0</v>
      </c>
      <c r="U39" s="62">
        <f t="shared" si="23"/>
        <v>0</v>
      </c>
      <c r="V39" s="62">
        <f t="shared" si="24"/>
        <v>0</v>
      </c>
      <c r="W39" s="62">
        <f t="shared" si="25"/>
        <v>0</v>
      </c>
      <c r="X39" s="62">
        <f t="shared" si="26"/>
        <v>0</v>
      </c>
      <c r="Y39" s="62">
        <f t="shared" si="27"/>
        <v>0</v>
      </c>
      <c r="Z39" s="62">
        <f t="shared" si="28"/>
        <v>0</v>
      </c>
      <c r="AA39" s="62">
        <f t="shared" si="29"/>
        <v>0</v>
      </c>
      <c r="AB39" s="62">
        <f t="shared" si="30"/>
        <v>0</v>
      </c>
      <c r="AC39" s="63">
        <f t="shared" si="13"/>
        <v>0</v>
      </c>
      <c r="AD39" s="63">
        <f t="shared" si="14"/>
        <v>0</v>
      </c>
      <c r="AE39" s="63">
        <f t="shared" si="15"/>
        <v>0</v>
      </c>
      <c r="AF39" s="63">
        <f t="shared" si="16"/>
        <v>0</v>
      </c>
      <c r="AG39" s="63">
        <f t="shared" si="17"/>
        <v>0</v>
      </c>
      <c r="AH39" s="63">
        <f t="shared" si="18"/>
        <v>0</v>
      </c>
      <c r="AI39" s="63">
        <f t="shared" si="19"/>
        <v>0</v>
      </c>
      <c r="AJ39" s="63">
        <f t="shared" si="20"/>
        <v>0</v>
      </c>
      <c r="AK39" s="63">
        <f t="shared" si="21"/>
        <v>0</v>
      </c>
    </row>
    <row r="40" spans="2:37" s="2" customFormat="1" ht="14" customHeight="1">
      <c r="B40" s="166"/>
      <c r="C40" s="76" t="str">
        <f t="shared" si="31"/>
        <v>計画学a</v>
      </c>
      <c r="D40" s="28">
        <v>2</v>
      </c>
      <c r="E40" s="12">
        <v>0</v>
      </c>
      <c r="F40" s="12">
        <v>0</v>
      </c>
      <c r="G40" s="30"/>
      <c r="H40" s="31"/>
      <c r="I40" s="31"/>
      <c r="J40" s="31">
        <v>1</v>
      </c>
      <c r="K40" s="31"/>
      <c r="L40" s="31"/>
      <c r="M40" s="31"/>
      <c r="N40" s="31"/>
      <c r="O40" s="32"/>
      <c r="P40" s="106"/>
      <c r="R40" s="59" t="s">
        <v>44</v>
      </c>
      <c r="S40" s="57">
        <f t="shared" si="32"/>
        <v>1</v>
      </c>
      <c r="T40" s="62">
        <f t="shared" si="22"/>
        <v>0</v>
      </c>
      <c r="U40" s="62">
        <f t="shared" si="23"/>
        <v>0</v>
      </c>
      <c r="V40" s="62">
        <f t="shared" si="24"/>
        <v>0</v>
      </c>
      <c r="W40" s="62">
        <f t="shared" si="25"/>
        <v>0</v>
      </c>
      <c r="X40" s="62">
        <f t="shared" si="26"/>
        <v>0</v>
      </c>
      <c r="Y40" s="62">
        <f t="shared" si="27"/>
        <v>0</v>
      </c>
      <c r="Z40" s="62">
        <f t="shared" si="28"/>
        <v>0</v>
      </c>
      <c r="AA40" s="62">
        <f t="shared" si="29"/>
        <v>0</v>
      </c>
      <c r="AB40" s="62">
        <f t="shared" si="30"/>
        <v>0</v>
      </c>
      <c r="AC40" s="63">
        <f t="shared" si="13"/>
        <v>0</v>
      </c>
      <c r="AD40" s="63">
        <f t="shared" si="14"/>
        <v>0</v>
      </c>
      <c r="AE40" s="63">
        <f t="shared" si="15"/>
        <v>0</v>
      </c>
      <c r="AF40" s="63">
        <f t="shared" si="16"/>
        <v>0</v>
      </c>
      <c r="AG40" s="63">
        <f t="shared" si="17"/>
        <v>0</v>
      </c>
      <c r="AH40" s="63">
        <f t="shared" si="18"/>
        <v>0</v>
      </c>
      <c r="AI40" s="63">
        <f t="shared" si="19"/>
        <v>0</v>
      </c>
      <c r="AJ40" s="63">
        <f t="shared" si="20"/>
        <v>0</v>
      </c>
      <c r="AK40" s="63">
        <f t="shared" si="21"/>
        <v>0</v>
      </c>
    </row>
    <row r="41" spans="2:37" s="2" customFormat="1" ht="14" customHeight="1">
      <c r="B41" s="166"/>
      <c r="C41" s="76" t="str">
        <f t="shared" si="31"/>
        <v>計画学a演習</v>
      </c>
      <c r="D41" s="28">
        <v>1</v>
      </c>
      <c r="E41" s="12">
        <v>0</v>
      </c>
      <c r="F41" s="12">
        <v>0</v>
      </c>
      <c r="G41" s="30"/>
      <c r="H41" s="31"/>
      <c r="I41" s="31"/>
      <c r="J41" s="31">
        <v>0.7</v>
      </c>
      <c r="K41" s="31"/>
      <c r="L41" s="31"/>
      <c r="M41" s="31"/>
      <c r="N41" s="31"/>
      <c r="O41" s="32">
        <v>0.3</v>
      </c>
      <c r="P41" s="106"/>
      <c r="R41" s="59" t="s">
        <v>61</v>
      </c>
      <c r="S41" s="57">
        <f t="shared" si="32"/>
        <v>1</v>
      </c>
      <c r="T41" s="62">
        <f t="shared" si="22"/>
        <v>0</v>
      </c>
      <c r="U41" s="62">
        <f t="shared" si="23"/>
        <v>0</v>
      </c>
      <c r="V41" s="62">
        <f t="shared" si="24"/>
        <v>0</v>
      </c>
      <c r="W41" s="62">
        <f t="shared" si="25"/>
        <v>0</v>
      </c>
      <c r="X41" s="62">
        <f t="shared" si="26"/>
        <v>0</v>
      </c>
      <c r="Y41" s="62">
        <f t="shared" si="27"/>
        <v>0</v>
      </c>
      <c r="Z41" s="62">
        <f t="shared" si="28"/>
        <v>0</v>
      </c>
      <c r="AA41" s="62">
        <f t="shared" si="29"/>
        <v>0</v>
      </c>
      <c r="AB41" s="62">
        <f t="shared" si="30"/>
        <v>0</v>
      </c>
      <c r="AC41" s="63">
        <f t="shared" si="13"/>
        <v>0</v>
      </c>
      <c r="AD41" s="63">
        <f t="shared" si="14"/>
        <v>0</v>
      </c>
      <c r="AE41" s="63">
        <f t="shared" si="15"/>
        <v>0</v>
      </c>
      <c r="AF41" s="63">
        <f t="shared" si="16"/>
        <v>0</v>
      </c>
      <c r="AG41" s="63">
        <f t="shared" si="17"/>
        <v>0</v>
      </c>
      <c r="AH41" s="63">
        <f t="shared" si="18"/>
        <v>0</v>
      </c>
      <c r="AI41" s="63">
        <f t="shared" si="19"/>
        <v>0</v>
      </c>
      <c r="AJ41" s="63">
        <f t="shared" si="20"/>
        <v>0</v>
      </c>
      <c r="AK41" s="63">
        <f t="shared" si="21"/>
        <v>0</v>
      </c>
    </row>
    <row r="42" spans="2:37" s="2" customFormat="1" ht="14" customHeight="1">
      <c r="B42" s="166"/>
      <c r="C42" s="76" t="str">
        <f t="shared" si="31"/>
        <v>計画学b</v>
      </c>
      <c r="D42" s="28">
        <v>2</v>
      </c>
      <c r="E42" s="12">
        <v>0</v>
      </c>
      <c r="F42" s="12">
        <v>0</v>
      </c>
      <c r="G42" s="30"/>
      <c r="H42" s="31"/>
      <c r="I42" s="31"/>
      <c r="J42" s="31">
        <v>1</v>
      </c>
      <c r="K42" s="31"/>
      <c r="L42" s="31"/>
      <c r="M42" s="31"/>
      <c r="N42" s="31"/>
      <c r="O42" s="32"/>
      <c r="P42" s="106"/>
      <c r="R42" s="59" t="s">
        <v>41</v>
      </c>
      <c r="S42" s="57">
        <f t="shared" si="32"/>
        <v>1</v>
      </c>
      <c r="T42" s="62">
        <f t="shared" si="22"/>
        <v>0</v>
      </c>
      <c r="U42" s="62">
        <f t="shared" si="23"/>
        <v>0</v>
      </c>
      <c r="V42" s="62">
        <f t="shared" si="24"/>
        <v>0</v>
      </c>
      <c r="W42" s="62">
        <f t="shared" si="25"/>
        <v>0</v>
      </c>
      <c r="X42" s="62">
        <f t="shared" si="26"/>
        <v>0</v>
      </c>
      <c r="Y42" s="62">
        <f t="shared" si="27"/>
        <v>0</v>
      </c>
      <c r="Z42" s="62">
        <f t="shared" si="28"/>
        <v>0</v>
      </c>
      <c r="AA42" s="62">
        <f t="shared" si="29"/>
        <v>0</v>
      </c>
      <c r="AB42" s="62">
        <f t="shared" si="30"/>
        <v>0</v>
      </c>
      <c r="AC42" s="63">
        <f t="shared" si="13"/>
        <v>0</v>
      </c>
      <c r="AD42" s="63">
        <f t="shared" si="14"/>
        <v>0</v>
      </c>
      <c r="AE42" s="63">
        <f t="shared" si="15"/>
        <v>0</v>
      </c>
      <c r="AF42" s="63">
        <f t="shared" si="16"/>
        <v>0</v>
      </c>
      <c r="AG42" s="63">
        <f t="shared" si="17"/>
        <v>0</v>
      </c>
      <c r="AH42" s="63">
        <f t="shared" si="18"/>
        <v>0</v>
      </c>
      <c r="AI42" s="63">
        <f t="shared" si="19"/>
        <v>0</v>
      </c>
      <c r="AJ42" s="63">
        <f t="shared" si="20"/>
        <v>0</v>
      </c>
      <c r="AK42" s="63">
        <f t="shared" si="21"/>
        <v>0</v>
      </c>
    </row>
    <row r="43" spans="2:37" s="2" customFormat="1" ht="14" customHeight="1">
      <c r="B43" s="166"/>
      <c r="C43" s="76" t="str">
        <f t="shared" si="31"/>
        <v>社会資本計画学</v>
      </c>
      <c r="D43" s="28">
        <v>2</v>
      </c>
      <c r="E43" s="12">
        <v>0</v>
      </c>
      <c r="F43" s="12">
        <v>0</v>
      </c>
      <c r="G43" s="30"/>
      <c r="H43" s="31"/>
      <c r="I43" s="31"/>
      <c r="J43" s="31">
        <v>1</v>
      </c>
      <c r="K43" s="31"/>
      <c r="L43" s="31"/>
      <c r="M43" s="31"/>
      <c r="N43" s="31"/>
      <c r="O43" s="32"/>
      <c r="P43" s="106"/>
      <c r="R43" s="59" t="s">
        <v>40</v>
      </c>
      <c r="S43" s="57">
        <f t="shared" si="32"/>
        <v>1</v>
      </c>
      <c r="T43" s="62">
        <f t="shared" si="22"/>
        <v>0</v>
      </c>
      <c r="U43" s="62">
        <f t="shared" si="23"/>
        <v>0</v>
      </c>
      <c r="V43" s="62">
        <f t="shared" si="24"/>
        <v>0</v>
      </c>
      <c r="W43" s="62">
        <f t="shared" si="25"/>
        <v>0</v>
      </c>
      <c r="X43" s="62">
        <f t="shared" si="26"/>
        <v>0</v>
      </c>
      <c r="Y43" s="62">
        <f t="shared" si="27"/>
        <v>0</v>
      </c>
      <c r="Z43" s="62">
        <f t="shared" si="28"/>
        <v>0</v>
      </c>
      <c r="AA43" s="62">
        <f t="shared" si="29"/>
        <v>0</v>
      </c>
      <c r="AB43" s="62">
        <f t="shared" si="30"/>
        <v>0</v>
      </c>
      <c r="AC43" s="63">
        <f t="shared" si="13"/>
        <v>0</v>
      </c>
      <c r="AD43" s="63">
        <f t="shared" si="14"/>
        <v>0</v>
      </c>
      <c r="AE43" s="63">
        <f t="shared" si="15"/>
        <v>0</v>
      </c>
      <c r="AF43" s="63">
        <f t="shared" si="16"/>
        <v>0</v>
      </c>
      <c r="AG43" s="63">
        <f t="shared" si="17"/>
        <v>0</v>
      </c>
      <c r="AH43" s="63">
        <f t="shared" si="18"/>
        <v>0</v>
      </c>
      <c r="AI43" s="63">
        <f t="shared" si="19"/>
        <v>0</v>
      </c>
      <c r="AJ43" s="63">
        <f t="shared" si="20"/>
        <v>0</v>
      </c>
      <c r="AK43" s="63">
        <f t="shared" si="21"/>
        <v>0</v>
      </c>
    </row>
    <row r="44" spans="2:37" s="2" customFormat="1" ht="14" customHeight="1">
      <c r="B44" s="166"/>
      <c r="C44" s="76" t="str">
        <f t="shared" si="31"/>
        <v>交通計画学</v>
      </c>
      <c r="D44" s="28">
        <v>2</v>
      </c>
      <c r="E44" s="12">
        <v>0</v>
      </c>
      <c r="F44" s="12">
        <v>0</v>
      </c>
      <c r="G44" s="30"/>
      <c r="H44" s="31"/>
      <c r="I44" s="31"/>
      <c r="J44" s="31">
        <v>1</v>
      </c>
      <c r="K44" s="31"/>
      <c r="L44" s="31"/>
      <c r="M44" s="31"/>
      <c r="N44" s="31"/>
      <c r="O44" s="32"/>
      <c r="P44" s="106"/>
      <c r="R44" s="59" t="s">
        <v>62</v>
      </c>
      <c r="S44" s="57">
        <f t="shared" si="32"/>
        <v>1</v>
      </c>
      <c r="T44" s="62">
        <f t="shared" si="22"/>
        <v>0</v>
      </c>
      <c r="U44" s="62">
        <f t="shared" si="23"/>
        <v>0</v>
      </c>
      <c r="V44" s="62">
        <f t="shared" si="24"/>
        <v>0</v>
      </c>
      <c r="W44" s="62">
        <f t="shared" si="25"/>
        <v>0</v>
      </c>
      <c r="X44" s="62">
        <f t="shared" si="26"/>
        <v>0</v>
      </c>
      <c r="Y44" s="62">
        <f t="shared" si="27"/>
        <v>0</v>
      </c>
      <c r="Z44" s="62">
        <f t="shared" si="28"/>
        <v>0</v>
      </c>
      <c r="AA44" s="62">
        <f t="shared" si="29"/>
        <v>0</v>
      </c>
      <c r="AB44" s="62">
        <f t="shared" si="30"/>
        <v>0</v>
      </c>
      <c r="AC44" s="63">
        <f t="shared" si="13"/>
        <v>0</v>
      </c>
      <c r="AD44" s="63">
        <f t="shared" si="14"/>
        <v>0</v>
      </c>
      <c r="AE44" s="63">
        <f t="shared" si="15"/>
        <v>0</v>
      </c>
      <c r="AF44" s="63">
        <f t="shared" si="16"/>
        <v>0</v>
      </c>
      <c r="AG44" s="63">
        <f t="shared" si="17"/>
        <v>0</v>
      </c>
      <c r="AH44" s="63">
        <f t="shared" si="18"/>
        <v>0</v>
      </c>
      <c r="AI44" s="63">
        <f t="shared" si="19"/>
        <v>0</v>
      </c>
      <c r="AJ44" s="63">
        <f t="shared" si="20"/>
        <v>0</v>
      </c>
      <c r="AK44" s="63">
        <f t="shared" si="21"/>
        <v>0</v>
      </c>
    </row>
    <row r="45" spans="2:37" s="2" customFormat="1" ht="14" customHeight="1">
      <c r="B45" s="167"/>
      <c r="C45" s="77" t="str">
        <f t="shared" si="31"/>
        <v>都市・地域計画</v>
      </c>
      <c r="D45" s="54">
        <v>2</v>
      </c>
      <c r="E45" s="7">
        <v>0</v>
      </c>
      <c r="F45" s="7">
        <v>0</v>
      </c>
      <c r="G45" s="36"/>
      <c r="H45" s="37"/>
      <c r="I45" s="37"/>
      <c r="J45" s="37">
        <v>1</v>
      </c>
      <c r="K45" s="37"/>
      <c r="L45" s="37"/>
      <c r="M45" s="37"/>
      <c r="N45" s="37"/>
      <c r="O45" s="38"/>
      <c r="P45" s="106"/>
      <c r="R45" s="59" t="s">
        <v>63</v>
      </c>
      <c r="S45" s="57">
        <f t="shared" si="32"/>
        <v>1</v>
      </c>
      <c r="T45" s="62">
        <f t="shared" si="22"/>
        <v>0</v>
      </c>
      <c r="U45" s="62">
        <f t="shared" si="23"/>
        <v>0</v>
      </c>
      <c r="V45" s="62">
        <f t="shared" si="24"/>
        <v>0</v>
      </c>
      <c r="W45" s="62">
        <f t="shared" si="25"/>
        <v>0</v>
      </c>
      <c r="X45" s="62">
        <f t="shared" si="26"/>
        <v>0</v>
      </c>
      <c r="Y45" s="62">
        <f t="shared" si="27"/>
        <v>0</v>
      </c>
      <c r="Z45" s="62">
        <f t="shared" si="28"/>
        <v>0</v>
      </c>
      <c r="AA45" s="62">
        <f t="shared" si="29"/>
        <v>0</v>
      </c>
      <c r="AB45" s="62">
        <f t="shared" si="30"/>
        <v>0</v>
      </c>
      <c r="AC45" s="63">
        <f t="shared" si="13"/>
        <v>0</v>
      </c>
      <c r="AD45" s="63">
        <f t="shared" si="14"/>
        <v>0</v>
      </c>
      <c r="AE45" s="63">
        <f t="shared" si="15"/>
        <v>0</v>
      </c>
      <c r="AF45" s="63">
        <f t="shared" si="16"/>
        <v>0</v>
      </c>
      <c r="AG45" s="63">
        <f t="shared" si="17"/>
        <v>0</v>
      </c>
      <c r="AH45" s="63">
        <f t="shared" si="18"/>
        <v>0</v>
      </c>
      <c r="AI45" s="63">
        <f t="shared" si="19"/>
        <v>0</v>
      </c>
      <c r="AJ45" s="63">
        <f t="shared" si="20"/>
        <v>0</v>
      </c>
      <c r="AK45" s="63">
        <f t="shared" si="21"/>
        <v>0</v>
      </c>
    </row>
    <row r="46" spans="2:37" s="2" customFormat="1" ht="14" customHeight="1">
      <c r="B46" s="165" t="s">
        <v>91</v>
      </c>
      <c r="C46" s="78" t="str">
        <f t="shared" si="31"/>
        <v>構造力学a</v>
      </c>
      <c r="D46" s="29">
        <v>2</v>
      </c>
      <c r="E46" s="11">
        <v>0</v>
      </c>
      <c r="F46" s="11">
        <v>0</v>
      </c>
      <c r="G46" s="39"/>
      <c r="H46" s="40"/>
      <c r="I46" s="40"/>
      <c r="J46" s="40">
        <v>1</v>
      </c>
      <c r="K46" s="40"/>
      <c r="L46" s="40"/>
      <c r="M46" s="40"/>
      <c r="N46" s="40"/>
      <c r="O46" s="41"/>
      <c r="P46" s="106"/>
      <c r="R46" s="59" t="s">
        <v>45</v>
      </c>
      <c r="S46" s="57">
        <f t="shared" si="32"/>
        <v>1</v>
      </c>
      <c r="T46" s="62">
        <f t="shared" si="22"/>
        <v>0</v>
      </c>
      <c r="U46" s="62">
        <f t="shared" si="23"/>
        <v>0</v>
      </c>
      <c r="V46" s="62">
        <f t="shared" si="24"/>
        <v>0</v>
      </c>
      <c r="W46" s="62">
        <f t="shared" si="25"/>
        <v>0</v>
      </c>
      <c r="X46" s="62">
        <f t="shared" si="26"/>
        <v>0</v>
      </c>
      <c r="Y46" s="62">
        <f t="shared" si="27"/>
        <v>0</v>
      </c>
      <c r="Z46" s="62">
        <f t="shared" si="28"/>
        <v>0</v>
      </c>
      <c r="AA46" s="62">
        <f t="shared" si="29"/>
        <v>0</v>
      </c>
      <c r="AB46" s="62">
        <f t="shared" si="30"/>
        <v>0</v>
      </c>
      <c r="AC46" s="63">
        <f t="shared" si="13"/>
        <v>0</v>
      </c>
      <c r="AD46" s="63">
        <f t="shared" si="14"/>
        <v>0</v>
      </c>
      <c r="AE46" s="63">
        <f t="shared" si="15"/>
        <v>0</v>
      </c>
      <c r="AF46" s="63">
        <f t="shared" si="16"/>
        <v>0</v>
      </c>
      <c r="AG46" s="63">
        <f t="shared" si="17"/>
        <v>0</v>
      </c>
      <c r="AH46" s="63">
        <f t="shared" si="18"/>
        <v>0</v>
      </c>
      <c r="AI46" s="63">
        <f t="shared" si="19"/>
        <v>0</v>
      </c>
      <c r="AJ46" s="63">
        <f t="shared" si="20"/>
        <v>0</v>
      </c>
      <c r="AK46" s="63">
        <f t="shared" si="21"/>
        <v>0</v>
      </c>
    </row>
    <row r="47" spans="2:37" s="2" customFormat="1" ht="14" customHeight="1">
      <c r="B47" s="166"/>
      <c r="C47" s="76" t="str">
        <f t="shared" si="31"/>
        <v>構造力学a演習</v>
      </c>
      <c r="D47" s="28">
        <v>1</v>
      </c>
      <c r="E47" s="12">
        <v>0</v>
      </c>
      <c r="F47" s="12">
        <v>0</v>
      </c>
      <c r="G47" s="30"/>
      <c r="H47" s="31"/>
      <c r="I47" s="31"/>
      <c r="J47" s="31">
        <v>0.7</v>
      </c>
      <c r="K47" s="31"/>
      <c r="L47" s="31"/>
      <c r="M47" s="31"/>
      <c r="N47" s="31"/>
      <c r="O47" s="32">
        <v>0.3</v>
      </c>
      <c r="P47" s="106"/>
      <c r="R47" s="59" t="s">
        <v>46</v>
      </c>
      <c r="S47" s="57">
        <f t="shared" si="32"/>
        <v>1</v>
      </c>
      <c r="T47" s="62">
        <f t="shared" si="22"/>
        <v>0</v>
      </c>
      <c r="U47" s="62">
        <f t="shared" si="23"/>
        <v>0</v>
      </c>
      <c r="V47" s="62">
        <f t="shared" si="24"/>
        <v>0</v>
      </c>
      <c r="W47" s="62">
        <f t="shared" si="25"/>
        <v>0</v>
      </c>
      <c r="X47" s="62">
        <f t="shared" si="26"/>
        <v>0</v>
      </c>
      <c r="Y47" s="62">
        <f t="shared" si="27"/>
        <v>0</v>
      </c>
      <c r="Z47" s="62">
        <f t="shared" si="28"/>
        <v>0</v>
      </c>
      <c r="AA47" s="62">
        <f t="shared" si="29"/>
        <v>0</v>
      </c>
      <c r="AB47" s="62">
        <f t="shared" si="30"/>
        <v>0</v>
      </c>
      <c r="AC47" s="63">
        <f t="shared" si="13"/>
        <v>0</v>
      </c>
      <c r="AD47" s="63">
        <f t="shared" si="14"/>
        <v>0</v>
      </c>
      <c r="AE47" s="63">
        <f t="shared" si="15"/>
        <v>0</v>
      </c>
      <c r="AF47" s="63">
        <f t="shared" si="16"/>
        <v>0</v>
      </c>
      <c r="AG47" s="63">
        <f t="shared" si="17"/>
        <v>0</v>
      </c>
      <c r="AH47" s="63">
        <f t="shared" si="18"/>
        <v>0</v>
      </c>
      <c r="AI47" s="63">
        <f t="shared" si="19"/>
        <v>0</v>
      </c>
      <c r="AJ47" s="63">
        <f t="shared" si="20"/>
        <v>0</v>
      </c>
      <c r="AK47" s="63">
        <f t="shared" si="21"/>
        <v>0</v>
      </c>
    </row>
    <row r="48" spans="2:37" s="2" customFormat="1" ht="14" customHeight="1">
      <c r="B48" s="166"/>
      <c r="C48" s="76" t="str">
        <f t="shared" si="31"/>
        <v>構造力学b</v>
      </c>
      <c r="D48" s="28">
        <v>2</v>
      </c>
      <c r="E48" s="12">
        <v>0</v>
      </c>
      <c r="F48" s="12">
        <v>0</v>
      </c>
      <c r="G48" s="30"/>
      <c r="H48" s="31"/>
      <c r="I48" s="31"/>
      <c r="J48" s="31">
        <v>1</v>
      </c>
      <c r="K48" s="31"/>
      <c r="L48" s="31"/>
      <c r="M48" s="31"/>
      <c r="N48" s="31"/>
      <c r="O48" s="32"/>
      <c r="P48" s="106"/>
      <c r="R48" s="59" t="s">
        <v>47</v>
      </c>
      <c r="S48" s="57">
        <f t="shared" si="32"/>
        <v>1</v>
      </c>
      <c r="T48" s="62">
        <f t="shared" si="22"/>
        <v>0</v>
      </c>
      <c r="U48" s="62">
        <f t="shared" si="23"/>
        <v>0</v>
      </c>
      <c r="V48" s="62">
        <f t="shared" si="24"/>
        <v>0</v>
      </c>
      <c r="W48" s="62">
        <f t="shared" si="25"/>
        <v>0</v>
      </c>
      <c r="X48" s="62">
        <f t="shared" si="26"/>
        <v>0</v>
      </c>
      <c r="Y48" s="62">
        <f t="shared" si="27"/>
        <v>0</v>
      </c>
      <c r="Z48" s="62">
        <f t="shared" si="28"/>
        <v>0</v>
      </c>
      <c r="AA48" s="62">
        <f t="shared" si="29"/>
        <v>0</v>
      </c>
      <c r="AB48" s="62">
        <f t="shared" si="30"/>
        <v>0</v>
      </c>
      <c r="AC48" s="63">
        <f t="shared" si="13"/>
        <v>0</v>
      </c>
      <c r="AD48" s="63">
        <f t="shared" si="14"/>
        <v>0</v>
      </c>
      <c r="AE48" s="63">
        <f t="shared" si="15"/>
        <v>0</v>
      </c>
      <c r="AF48" s="63">
        <f t="shared" si="16"/>
        <v>0</v>
      </c>
      <c r="AG48" s="63">
        <f t="shared" si="17"/>
        <v>0</v>
      </c>
      <c r="AH48" s="63">
        <f t="shared" si="18"/>
        <v>0</v>
      </c>
      <c r="AI48" s="63">
        <f t="shared" si="19"/>
        <v>0</v>
      </c>
      <c r="AJ48" s="63">
        <f t="shared" si="20"/>
        <v>0</v>
      </c>
      <c r="AK48" s="63">
        <f t="shared" si="21"/>
        <v>0</v>
      </c>
    </row>
    <row r="49" spans="2:37" s="2" customFormat="1" ht="14" customHeight="1">
      <c r="B49" s="166"/>
      <c r="C49" s="76" t="str">
        <f t="shared" si="31"/>
        <v>構造力学b演習</v>
      </c>
      <c r="D49" s="28">
        <v>1</v>
      </c>
      <c r="E49" s="12">
        <v>0</v>
      </c>
      <c r="F49" s="12">
        <v>0</v>
      </c>
      <c r="G49" s="30"/>
      <c r="H49" s="31"/>
      <c r="I49" s="31"/>
      <c r="J49" s="31">
        <v>0.7</v>
      </c>
      <c r="K49" s="31"/>
      <c r="L49" s="31"/>
      <c r="M49" s="31"/>
      <c r="N49" s="31"/>
      <c r="O49" s="32">
        <v>0.3</v>
      </c>
      <c r="P49" s="106"/>
      <c r="R49" s="59" t="s">
        <v>48</v>
      </c>
      <c r="S49" s="57">
        <f t="shared" si="32"/>
        <v>1</v>
      </c>
      <c r="T49" s="62">
        <f t="shared" si="22"/>
        <v>0</v>
      </c>
      <c r="U49" s="62">
        <f t="shared" si="23"/>
        <v>0</v>
      </c>
      <c r="V49" s="62">
        <f t="shared" si="24"/>
        <v>0</v>
      </c>
      <c r="W49" s="62">
        <f t="shared" si="25"/>
        <v>0</v>
      </c>
      <c r="X49" s="62">
        <f t="shared" si="26"/>
        <v>0</v>
      </c>
      <c r="Y49" s="62">
        <f t="shared" si="27"/>
        <v>0</v>
      </c>
      <c r="Z49" s="62">
        <f t="shared" si="28"/>
        <v>0</v>
      </c>
      <c r="AA49" s="62">
        <f t="shared" si="29"/>
        <v>0</v>
      </c>
      <c r="AB49" s="62">
        <f t="shared" si="30"/>
        <v>0</v>
      </c>
      <c r="AC49" s="63">
        <f t="shared" si="13"/>
        <v>0</v>
      </c>
      <c r="AD49" s="63">
        <f t="shared" si="14"/>
        <v>0</v>
      </c>
      <c r="AE49" s="63">
        <f t="shared" si="15"/>
        <v>0</v>
      </c>
      <c r="AF49" s="63">
        <f t="shared" si="16"/>
        <v>0</v>
      </c>
      <c r="AG49" s="63">
        <f t="shared" si="17"/>
        <v>0</v>
      </c>
      <c r="AH49" s="63">
        <f t="shared" si="18"/>
        <v>0</v>
      </c>
      <c r="AI49" s="63">
        <f t="shared" si="19"/>
        <v>0</v>
      </c>
      <c r="AJ49" s="63">
        <f t="shared" si="20"/>
        <v>0</v>
      </c>
      <c r="AK49" s="63">
        <f t="shared" si="21"/>
        <v>0</v>
      </c>
    </row>
    <row r="50" spans="2:37" s="2" customFormat="1" ht="14" customHeight="1">
      <c r="B50" s="166"/>
      <c r="C50" s="76" t="str">
        <f t="shared" si="31"/>
        <v>構造力学c</v>
      </c>
      <c r="D50" s="28">
        <v>2</v>
      </c>
      <c r="E50" s="12">
        <v>0</v>
      </c>
      <c r="F50" s="12">
        <v>0</v>
      </c>
      <c r="G50" s="30"/>
      <c r="H50" s="31"/>
      <c r="I50" s="31"/>
      <c r="J50" s="31">
        <v>1</v>
      </c>
      <c r="K50" s="31"/>
      <c r="L50" s="31"/>
      <c r="M50" s="31"/>
      <c r="N50" s="31"/>
      <c r="O50" s="32"/>
      <c r="P50" s="106"/>
      <c r="R50" s="59" t="s">
        <v>31</v>
      </c>
      <c r="S50" s="57">
        <f t="shared" si="32"/>
        <v>1</v>
      </c>
      <c r="T50" s="62">
        <f t="shared" si="22"/>
        <v>0</v>
      </c>
      <c r="U50" s="62">
        <f t="shared" si="23"/>
        <v>0</v>
      </c>
      <c r="V50" s="62">
        <f t="shared" si="24"/>
        <v>0</v>
      </c>
      <c r="W50" s="62">
        <f t="shared" si="25"/>
        <v>0</v>
      </c>
      <c r="X50" s="62">
        <f t="shared" si="26"/>
        <v>0</v>
      </c>
      <c r="Y50" s="62">
        <f t="shared" si="27"/>
        <v>0</v>
      </c>
      <c r="Z50" s="62">
        <f t="shared" si="28"/>
        <v>0</v>
      </c>
      <c r="AA50" s="62">
        <f t="shared" si="29"/>
        <v>0</v>
      </c>
      <c r="AB50" s="62">
        <f t="shared" si="30"/>
        <v>0</v>
      </c>
      <c r="AC50" s="63">
        <f t="shared" si="13"/>
        <v>0</v>
      </c>
      <c r="AD50" s="63">
        <f t="shared" si="14"/>
        <v>0</v>
      </c>
      <c r="AE50" s="63">
        <f t="shared" si="15"/>
        <v>0</v>
      </c>
      <c r="AF50" s="63">
        <f t="shared" si="16"/>
        <v>0</v>
      </c>
      <c r="AG50" s="63">
        <f t="shared" si="17"/>
        <v>0</v>
      </c>
      <c r="AH50" s="63">
        <f t="shared" si="18"/>
        <v>0</v>
      </c>
      <c r="AI50" s="63">
        <f t="shared" si="19"/>
        <v>0</v>
      </c>
      <c r="AJ50" s="63">
        <f t="shared" si="20"/>
        <v>0</v>
      </c>
      <c r="AK50" s="63">
        <f t="shared" si="21"/>
        <v>0</v>
      </c>
    </row>
    <row r="51" spans="2:37" s="2" customFormat="1" ht="14" customHeight="1">
      <c r="B51" s="166"/>
      <c r="C51" s="76" t="str">
        <f t="shared" ref="C51:C75" si="33">IF(OR(E51=0,E51=D51),IF(OR(F51=0,F51=D51),IF(E51+F51&lt;=D51,R51,$R$2),$R$2),$R$2)</f>
        <v>構造力学c演習</v>
      </c>
      <c r="D51" s="28">
        <v>1</v>
      </c>
      <c r="E51" s="12">
        <v>0</v>
      </c>
      <c r="F51" s="12">
        <v>0</v>
      </c>
      <c r="G51" s="30"/>
      <c r="H51" s="31"/>
      <c r="I51" s="31"/>
      <c r="J51" s="31">
        <v>0.7</v>
      </c>
      <c r="K51" s="31"/>
      <c r="L51" s="31"/>
      <c r="M51" s="31"/>
      <c r="N51" s="31"/>
      <c r="O51" s="32">
        <v>0.3</v>
      </c>
      <c r="P51" s="106"/>
      <c r="R51" s="59" t="s">
        <v>32</v>
      </c>
      <c r="S51" s="57">
        <f t="shared" si="32"/>
        <v>1</v>
      </c>
      <c r="T51" s="62">
        <f t="shared" si="22"/>
        <v>0</v>
      </c>
      <c r="U51" s="62">
        <f t="shared" si="23"/>
        <v>0</v>
      </c>
      <c r="V51" s="62">
        <f t="shared" si="24"/>
        <v>0</v>
      </c>
      <c r="W51" s="62">
        <f t="shared" si="25"/>
        <v>0</v>
      </c>
      <c r="X51" s="62">
        <f t="shared" si="26"/>
        <v>0</v>
      </c>
      <c r="Y51" s="62">
        <f t="shared" si="27"/>
        <v>0</v>
      </c>
      <c r="Z51" s="62">
        <f t="shared" si="28"/>
        <v>0</v>
      </c>
      <c r="AA51" s="62">
        <f t="shared" si="29"/>
        <v>0</v>
      </c>
      <c r="AB51" s="62">
        <f t="shared" si="30"/>
        <v>0</v>
      </c>
      <c r="AC51" s="63">
        <f t="shared" si="13"/>
        <v>0</v>
      </c>
      <c r="AD51" s="63">
        <f t="shared" si="14"/>
        <v>0</v>
      </c>
      <c r="AE51" s="63">
        <f t="shared" si="15"/>
        <v>0</v>
      </c>
      <c r="AF51" s="63">
        <f t="shared" si="16"/>
        <v>0</v>
      </c>
      <c r="AG51" s="63">
        <f t="shared" si="17"/>
        <v>0</v>
      </c>
      <c r="AH51" s="63">
        <f t="shared" si="18"/>
        <v>0</v>
      </c>
      <c r="AI51" s="63">
        <f t="shared" si="19"/>
        <v>0</v>
      </c>
      <c r="AJ51" s="63">
        <f t="shared" si="20"/>
        <v>0</v>
      </c>
      <c r="AK51" s="63">
        <f t="shared" si="21"/>
        <v>0</v>
      </c>
    </row>
    <row r="52" spans="2:37" s="2" customFormat="1" ht="14" customHeight="1">
      <c r="B52" s="166"/>
      <c r="C52" s="76" t="str">
        <f t="shared" si="33"/>
        <v>橋梁工学</v>
      </c>
      <c r="D52" s="28">
        <v>2</v>
      </c>
      <c r="E52" s="12">
        <v>0</v>
      </c>
      <c r="F52" s="12">
        <v>0</v>
      </c>
      <c r="G52" s="30"/>
      <c r="H52" s="31"/>
      <c r="I52" s="31"/>
      <c r="J52" s="31">
        <v>1</v>
      </c>
      <c r="K52" s="31"/>
      <c r="L52" s="31"/>
      <c r="M52" s="31"/>
      <c r="N52" s="31"/>
      <c r="O52" s="32"/>
      <c r="P52" s="106"/>
      <c r="R52" s="59" t="s">
        <v>49</v>
      </c>
      <c r="S52" s="57">
        <f t="shared" si="32"/>
        <v>1</v>
      </c>
      <c r="T52" s="62">
        <f t="shared" si="22"/>
        <v>0</v>
      </c>
      <c r="U52" s="62">
        <f t="shared" si="23"/>
        <v>0</v>
      </c>
      <c r="V52" s="62">
        <f t="shared" si="24"/>
        <v>0</v>
      </c>
      <c r="W52" s="62">
        <f t="shared" si="25"/>
        <v>0</v>
      </c>
      <c r="X52" s="62">
        <f t="shared" si="26"/>
        <v>0</v>
      </c>
      <c r="Y52" s="62">
        <f t="shared" si="27"/>
        <v>0</v>
      </c>
      <c r="Z52" s="62">
        <f t="shared" si="28"/>
        <v>0</v>
      </c>
      <c r="AA52" s="62">
        <f t="shared" si="29"/>
        <v>0</v>
      </c>
      <c r="AB52" s="62">
        <f t="shared" si="30"/>
        <v>0</v>
      </c>
      <c r="AC52" s="63">
        <f t="shared" si="13"/>
        <v>0</v>
      </c>
      <c r="AD52" s="63">
        <f t="shared" si="14"/>
        <v>0</v>
      </c>
      <c r="AE52" s="63">
        <f t="shared" si="15"/>
        <v>0</v>
      </c>
      <c r="AF52" s="63">
        <f t="shared" si="16"/>
        <v>0</v>
      </c>
      <c r="AG52" s="63">
        <f t="shared" si="17"/>
        <v>0</v>
      </c>
      <c r="AH52" s="63">
        <f t="shared" si="18"/>
        <v>0</v>
      </c>
      <c r="AI52" s="63">
        <f t="shared" si="19"/>
        <v>0</v>
      </c>
      <c r="AJ52" s="63">
        <f t="shared" si="20"/>
        <v>0</v>
      </c>
      <c r="AK52" s="63">
        <f t="shared" si="21"/>
        <v>0</v>
      </c>
    </row>
    <row r="53" spans="2:37" s="2" customFormat="1" ht="14" customHeight="1">
      <c r="B53" s="167"/>
      <c r="C53" s="77" t="str">
        <f t="shared" si="33"/>
        <v>複合構造・維持管理工学</v>
      </c>
      <c r="D53" s="54">
        <v>2</v>
      </c>
      <c r="E53" s="7">
        <v>0</v>
      </c>
      <c r="F53" s="7">
        <v>0</v>
      </c>
      <c r="G53" s="36"/>
      <c r="H53" s="37"/>
      <c r="I53" s="37"/>
      <c r="J53" s="37">
        <v>1</v>
      </c>
      <c r="K53" s="37"/>
      <c r="L53" s="37"/>
      <c r="M53" s="37"/>
      <c r="N53" s="37"/>
      <c r="O53" s="38"/>
      <c r="P53" s="106"/>
      <c r="R53" s="57" t="s">
        <v>124</v>
      </c>
      <c r="S53" s="57">
        <f t="shared" si="32"/>
        <v>1</v>
      </c>
      <c r="T53" s="62">
        <f t="shared" si="22"/>
        <v>0</v>
      </c>
      <c r="U53" s="62">
        <f t="shared" si="23"/>
        <v>0</v>
      </c>
      <c r="V53" s="62">
        <f t="shared" si="24"/>
        <v>0</v>
      </c>
      <c r="W53" s="62">
        <f t="shared" si="25"/>
        <v>0</v>
      </c>
      <c r="X53" s="62">
        <f t="shared" si="26"/>
        <v>0</v>
      </c>
      <c r="Y53" s="62">
        <f t="shared" si="27"/>
        <v>0</v>
      </c>
      <c r="Z53" s="62">
        <f t="shared" si="28"/>
        <v>0</v>
      </c>
      <c r="AA53" s="62">
        <f t="shared" si="29"/>
        <v>0</v>
      </c>
      <c r="AB53" s="62">
        <f t="shared" si="30"/>
        <v>0</v>
      </c>
      <c r="AC53" s="63">
        <f t="shared" si="13"/>
        <v>0</v>
      </c>
      <c r="AD53" s="63">
        <f t="shared" si="14"/>
        <v>0</v>
      </c>
      <c r="AE53" s="63">
        <f t="shared" si="15"/>
        <v>0</v>
      </c>
      <c r="AF53" s="63">
        <f t="shared" si="16"/>
        <v>0</v>
      </c>
      <c r="AG53" s="63">
        <f t="shared" si="17"/>
        <v>0</v>
      </c>
      <c r="AH53" s="63">
        <f t="shared" si="18"/>
        <v>0</v>
      </c>
      <c r="AI53" s="63">
        <f t="shared" si="19"/>
        <v>0</v>
      </c>
      <c r="AJ53" s="63">
        <f t="shared" si="20"/>
        <v>0</v>
      </c>
      <c r="AK53" s="63">
        <f t="shared" si="21"/>
        <v>0</v>
      </c>
    </row>
    <row r="54" spans="2:37" s="2" customFormat="1" ht="14" customHeight="1">
      <c r="B54" s="165" t="s">
        <v>100</v>
      </c>
      <c r="C54" s="78" t="str">
        <f t="shared" si="33"/>
        <v>建設材料学</v>
      </c>
      <c r="D54" s="29">
        <v>2</v>
      </c>
      <c r="E54" s="11">
        <v>0</v>
      </c>
      <c r="F54" s="11">
        <v>0</v>
      </c>
      <c r="G54" s="39"/>
      <c r="H54" s="40"/>
      <c r="I54" s="40"/>
      <c r="J54" s="40">
        <v>1</v>
      </c>
      <c r="K54" s="40"/>
      <c r="L54" s="40"/>
      <c r="M54" s="40"/>
      <c r="N54" s="40"/>
      <c r="O54" s="41"/>
      <c r="P54" s="106"/>
      <c r="R54" s="59" t="s">
        <v>0</v>
      </c>
      <c r="S54" s="57">
        <f t="shared" si="32"/>
        <v>1</v>
      </c>
      <c r="T54" s="62">
        <f t="shared" si="22"/>
        <v>0</v>
      </c>
      <c r="U54" s="62">
        <f t="shared" si="23"/>
        <v>0</v>
      </c>
      <c r="V54" s="62">
        <f t="shared" si="24"/>
        <v>0</v>
      </c>
      <c r="W54" s="62">
        <f t="shared" si="25"/>
        <v>0</v>
      </c>
      <c r="X54" s="62">
        <f t="shared" si="26"/>
        <v>0</v>
      </c>
      <c r="Y54" s="62">
        <f t="shared" si="27"/>
        <v>0</v>
      </c>
      <c r="Z54" s="62">
        <f t="shared" si="28"/>
        <v>0</v>
      </c>
      <c r="AA54" s="62">
        <f t="shared" si="29"/>
        <v>0</v>
      </c>
      <c r="AB54" s="62">
        <f t="shared" si="30"/>
        <v>0</v>
      </c>
      <c r="AC54" s="63">
        <f t="shared" si="13"/>
        <v>0</v>
      </c>
      <c r="AD54" s="63">
        <f t="shared" si="14"/>
        <v>0</v>
      </c>
      <c r="AE54" s="63">
        <f t="shared" si="15"/>
        <v>0</v>
      </c>
      <c r="AF54" s="63">
        <f t="shared" si="16"/>
        <v>0</v>
      </c>
      <c r="AG54" s="63">
        <f t="shared" si="17"/>
        <v>0</v>
      </c>
      <c r="AH54" s="63">
        <f t="shared" si="18"/>
        <v>0</v>
      </c>
      <c r="AI54" s="63">
        <f t="shared" si="19"/>
        <v>0</v>
      </c>
      <c r="AJ54" s="63">
        <f t="shared" si="20"/>
        <v>0</v>
      </c>
      <c r="AK54" s="63">
        <f t="shared" si="21"/>
        <v>0</v>
      </c>
    </row>
    <row r="55" spans="2:37" s="2" customFormat="1" ht="14" customHeight="1">
      <c r="B55" s="166"/>
      <c r="C55" s="76" t="str">
        <f t="shared" si="33"/>
        <v>鉄筋コンクリート工学</v>
      </c>
      <c r="D55" s="28">
        <v>2</v>
      </c>
      <c r="E55" s="12">
        <v>0</v>
      </c>
      <c r="F55" s="12">
        <v>0</v>
      </c>
      <c r="G55" s="30"/>
      <c r="H55" s="31"/>
      <c r="I55" s="31"/>
      <c r="J55" s="31">
        <v>1</v>
      </c>
      <c r="K55" s="31"/>
      <c r="L55" s="31"/>
      <c r="M55" s="31"/>
      <c r="N55" s="31"/>
      <c r="O55" s="32"/>
      <c r="P55" s="106"/>
      <c r="R55" s="59" t="s">
        <v>1</v>
      </c>
      <c r="S55" s="57">
        <f t="shared" si="32"/>
        <v>1</v>
      </c>
      <c r="T55" s="62">
        <f t="shared" si="22"/>
        <v>0</v>
      </c>
      <c r="U55" s="62">
        <f t="shared" si="23"/>
        <v>0</v>
      </c>
      <c r="V55" s="62">
        <f t="shared" si="24"/>
        <v>0</v>
      </c>
      <c r="W55" s="62">
        <f t="shared" si="25"/>
        <v>0</v>
      </c>
      <c r="X55" s="62">
        <f t="shared" si="26"/>
        <v>0</v>
      </c>
      <c r="Y55" s="62">
        <f t="shared" si="27"/>
        <v>0</v>
      </c>
      <c r="Z55" s="62">
        <f t="shared" si="28"/>
        <v>0</v>
      </c>
      <c r="AA55" s="62">
        <f t="shared" si="29"/>
        <v>0</v>
      </c>
      <c r="AB55" s="62">
        <f t="shared" si="30"/>
        <v>0</v>
      </c>
      <c r="AC55" s="63">
        <f t="shared" si="13"/>
        <v>0</v>
      </c>
      <c r="AD55" s="63">
        <f t="shared" si="14"/>
        <v>0</v>
      </c>
      <c r="AE55" s="63">
        <f t="shared" si="15"/>
        <v>0</v>
      </c>
      <c r="AF55" s="63">
        <f t="shared" si="16"/>
        <v>0</v>
      </c>
      <c r="AG55" s="63">
        <f t="shared" si="17"/>
        <v>0</v>
      </c>
      <c r="AH55" s="63">
        <f t="shared" si="18"/>
        <v>0</v>
      </c>
      <c r="AI55" s="63">
        <f t="shared" si="19"/>
        <v>0</v>
      </c>
      <c r="AJ55" s="63">
        <f t="shared" si="20"/>
        <v>0</v>
      </c>
      <c r="AK55" s="63">
        <f t="shared" si="21"/>
        <v>0</v>
      </c>
    </row>
    <row r="56" spans="2:37" s="2" customFormat="1" ht="14" customHeight="1">
      <c r="B56" s="166"/>
      <c r="C56" s="76" t="str">
        <f t="shared" si="33"/>
        <v>鉄筋コンクリート工学演習</v>
      </c>
      <c r="D56" s="28">
        <v>1</v>
      </c>
      <c r="E56" s="12">
        <v>0</v>
      </c>
      <c r="F56" s="12">
        <v>0</v>
      </c>
      <c r="G56" s="30"/>
      <c r="H56" s="31"/>
      <c r="I56" s="31"/>
      <c r="J56" s="31">
        <v>0.5</v>
      </c>
      <c r="K56" s="31"/>
      <c r="L56" s="31"/>
      <c r="M56" s="31"/>
      <c r="N56" s="31"/>
      <c r="O56" s="32">
        <v>0.5</v>
      </c>
      <c r="P56" s="106"/>
      <c r="R56" s="59" t="s">
        <v>2</v>
      </c>
      <c r="S56" s="57">
        <f t="shared" si="32"/>
        <v>1</v>
      </c>
      <c r="T56" s="62">
        <f t="shared" si="22"/>
        <v>0</v>
      </c>
      <c r="U56" s="62">
        <f t="shared" si="23"/>
        <v>0</v>
      </c>
      <c r="V56" s="62">
        <f t="shared" si="24"/>
        <v>0</v>
      </c>
      <c r="W56" s="62">
        <f t="shared" si="25"/>
        <v>0</v>
      </c>
      <c r="X56" s="62">
        <f t="shared" si="26"/>
        <v>0</v>
      </c>
      <c r="Y56" s="62">
        <f t="shared" si="27"/>
        <v>0</v>
      </c>
      <c r="Z56" s="62">
        <f t="shared" si="28"/>
        <v>0</v>
      </c>
      <c r="AA56" s="62">
        <f t="shared" si="29"/>
        <v>0</v>
      </c>
      <c r="AB56" s="62">
        <f t="shared" si="30"/>
        <v>0</v>
      </c>
      <c r="AC56" s="63">
        <f t="shared" si="13"/>
        <v>0</v>
      </c>
      <c r="AD56" s="63">
        <f t="shared" si="14"/>
        <v>0</v>
      </c>
      <c r="AE56" s="63">
        <f t="shared" si="15"/>
        <v>0</v>
      </c>
      <c r="AF56" s="63">
        <f t="shared" si="16"/>
        <v>0</v>
      </c>
      <c r="AG56" s="63">
        <f t="shared" si="17"/>
        <v>0</v>
      </c>
      <c r="AH56" s="63">
        <f t="shared" si="18"/>
        <v>0</v>
      </c>
      <c r="AI56" s="63">
        <f t="shared" si="19"/>
        <v>0</v>
      </c>
      <c r="AJ56" s="63">
        <f t="shared" si="20"/>
        <v>0</v>
      </c>
      <c r="AK56" s="63">
        <f t="shared" si="21"/>
        <v>0</v>
      </c>
    </row>
    <row r="57" spans="2:37" s="2" customFormat="1" ht="14" customHeight="1">
      <c r="B57" s="166"/>
      <c r="C57" s="76" t="str">
        <f t="shared" si="33"/>
        <v>コンクリート構造学</v>
      </c>
      <c r="D57" s="28">
        <v>2</v>
      </c>
      <c r="E57" s="12">
        <v>0</v>
      </c>
      <c r="F57" s="12">
        <v>0</v>
      </c>
      <c r="G57" s="30"/>
      <c r="H57" s="31"/>
      <c r="I57" s="31"/>
      <c r="J57" s="31">
        <v>1</v>
      </c>
      <c r="K57" s="31"/>
      <c r="L57" s="31"/>
      <c r="M57" s="31"/>
      <c r="N57" s="31"/>
      <c r="O57" s="32"/>
      <c r="P57" s="106"/>
      <c r="R57" s="59" t="s">
        <v>3</v>
      </c>
      <c r="S57" s="57">
        <f t="shared" si="32"/>
        <v>1</v>
      </c>
      <c r="T57" s="62">
        <f t="shared" si="22"/>
        <v>0</v>
      </c>
      <c r="U57" s="62">
        <f t="shared" si="23"/>
        <v>0</v>
      </c>
      <c r="V57" s="62">
        <f t="shared" si="24"/>
        <v>0</v>
      </c>
      <c r="W57" s="62">
        <f t="shared" si="25"/>
        <v>0</v>
      </c>
      <c r="X57" s="62">
        <f t="shared" si="26"/>
        <v>0</v>
      </c>
      <c r="Y57" s="62">
        <f t="shared" si="27"/>
        <v>0</v>
      </c>
      <c r="Z57" s="62">
        <f t="shared" si="28"/>
        <v>0</v>
      </c>
      <c r="AA57" s="62">
        <f t="shared" si="29"/>
        <v>0</v>
      </c>
      <c r="AB57" s="62">
        <f t="shared" si="30"/>
        <v>0</v>
      </c>
      <c r="AC57" s="63">
        <f t="shared" si="13"/>
        <v>0</v>
      </c>
      <c r="AD57" s="63">
        <f t="shared" si="14"/>
        <v>0</v>
      </c>
      <c r="AE57" s="63">
        <f t="shared" si="15"/>
        <v>0</v>
      </c>
      <c r="AF57" s="63">
        <f t="shared" si="16"/>
        <v>0</v>
      </c>
      <c r="AG57" s="63">
        <f t="shared" si="17"/>
        <v>0</v>
      </c>
      <c r="AH57" s="63">
        <f t="shared" si="18"/>
        <v>0</v>
      </c>
      <c r="AI57" s="63">
        <f t="shared" si="19"/>
        <v>0</v>
      </c>
      <c r="AJ57" s="63">
        <f t="shared" si="20"/>
        <v>0</v>
      </c>
      <c r="AK57" s="63">
        <f t="shared" si="21"/>
        <v>0</v>
      </c>
    </row>
    <row r="58" spans="2:37" s="2" customFormat="1" ht="14" customHeight="1">
      <c r="B58" s="166"/>
      <c r="C58" s="76" t="str">
        <f t="shared" si="33"/>
        <v>プレストレストコンクリート工学</v>
      </c>
      <c r="D58" s="28">
        <v>2</v>
      </c>
      <c r="E58" s="12">
        <v>0</v>
      </c>
      <c r="F58" s="12">
        <v>0</v>
      </c>
      <c r="G58" s="30"/>
      <c r="H58" s="31"/>
      <c r="I58" s="31"/>
      <c r="J58" s="31">
        <v>1</v>
      </c>
      <c r="K58" s="31"/>
      <c r="L58" s="31"/>
      <c r="M58" s="31"/>
      <c r="N58" s="31"/>
      <c r="O58" s="32"/>
      <c r="P58" s="106"/>
      <c r="R58" s="59" t="s">
        <v>4</v>
      </c>
      <c r="S58" s="57">
        <f t="shared" si="32"/>
        <v>1</v>
      </c>
      <c r="T58" s="62">
        <f t="shared" si="22"/>
        <v>0</v>
      </c>
      <c r="U58" s="62">
        <f t="shared" si="23"/>
        <v>0</v>
      </c>
      <c r="V58" s="62">
        <f t="shared" si="24"/>
        <v>0</v>
      </c>
      <c r="W58" s="62">
        <f t="shared" si="25"/>
        <v>0</v>
      </c>
      <c r="X58" s="62">
        <f t="shared" si="26"/>
        <v>0</v>
      </c>
      <c r="Y58" s="62">
        <f t="shared" si="27"/>
        <v>0</v>
      </c>
      <c r="Z58" s="62">
        <f t="shared" si="28"/>
        <v>0</v>
      </c>
      <c r="AA58" s="62">
        <f t="shared" si="29"/>
        <v>0</v>
      </c>
      <c r="AB58" s="62">
        <f t="shared" si="30"/>
        <v>0</v>
      </c>
      <c r="AC58" s="63">
        <f t="shared" si="13"/>
        <v>0</v>
      </c>
      <c r="AD58" s="63">
        <f t="shared" si="14"/>
        <v>0</v>
      </c>
      <c r="AE58" s="63">
        <f t="shared" si="15"/>
        <v>0</v>
      </c>
      <c r="AF58" s="63">
        <f t="shared" si="16"/>
        <v>0</v>
      </c>
      <c r="AG58" s="63">
        <f t="shared" si="17"/>
        <v>0</v>
      </c>
      <c r="AH58" s="63">
        <f t="shared" si="18"/>
        <v>0</v>
      </c>
      <c r="AI58" s="63">
        <f t="shared" si="19"/>
        <v>0</v>
      </c>
      <c r="AJ58" s="63">
        <f t="shared" si="20"/>
        <v>0</v>
      </c>
      <c r="AK58" s="63">
        <f t="shared" si="21"/>
        <v>0</v>
      </c>
    </row>
    <row r="59" spans="2:37" s="2" customFormat="1" ht="14" customHeight="1">
      <c r="B59" s="167"/>
      <c r="C59" s="77" t="str">
        <f t="shared" si="33"/>
        <v>応用コンクリート工学</v>
      </c>
      <c r="D59" s="54">
        <v>2</v>
      </c>
      <c r="E59" s="7">
        <v>0</v>
      </c>
      <c r="F59" s="7">
        <v>0</v>
      </c>
      <c r="G59" s="36"/>
      <c r="H59" s="37"/>
      <c r="I59" s="37"/>
      <c r="J59" s="37">
        <v>1</v>
      </c>
      <c r="K59" s="37"/>
      <c r="L59" s="37"/>
      <c r="M59" s="37"/>
      <c r="N59" s="37"/>
      <c r="O59" s="38"/>
      <c r="P59" s="106"/>
      <c r="R59" s="59" t="s">
        <v>5</v>
      </c>
      <c r="S59" s="57">
        <f t="shared" si="32"/>
        <v>1</v>
      </c>
      <c r="T59" s="62">
        <f t="shared" si="22"/>
        <v>0</v>
      </c>
      <c r="U59" s="62">
        <f t="shared" si="23"/>
        <v>0</v>
      </c>
      <c r="V59" s="62">
        <f t="shared" si="24"/>
        <v>0</v>
      </c>
      <c r="W59" s="62">
        <f t="shared" si="25"/>
        <v>0</v>
      </c>
      <c r="X59" s="62">
        <f t="shared" si="26"/>
        <v>0</v>
      </c>
      <c r="Y59" s="62">
        <f t="shared" si="27"/>
        <v>0</v>
      </c>
      <c r="Z59" s="62">
        <f t="shared" si="28"/>
        <v>0</v>
      </c>
      <c r="AA59" s="62">
        <f t="shared" si="29"/>
        <v>0</v>
      </c>
      <c r="AB59" s="62">
        <f t="shared" si="30"/>
        <v>0</v>
      </c>
      <c r="AC59" s="63">
        <f t="shared" si="13"/>
        <v>0</v>
      </c>
      <c r="AD59" s="63">
        <f t="shared" si="14"/>
        <v>0</v>
      </c>
      <c r="AE59" s="63">
        <f t="shared" si="15"/>
        <v>0</v>
      </c>
      <c r="AF59" s="63">
        <f t="shared" si="16"/>
        <v>0</v>
      </c>
      <c r="AG59" s="63">
        <f t="shared" si="17"/>
        <v>0</v>
      </c>
      <c r="AH59" s="63">
        <f t="shared" si="18"/>
        <v>0</v>
      </c>
      <c r="AI59" s="63">
        <f t="shared" si="19"/>
        <v>0</v>
      </c>
      <c r="AJ59" s="63">
        <f t="shared" si="20"/>
        <v>0</v>
      </c>
      <c r="AK59" s="63">
        <f t="shared" si="21"/>
        <v>0</v>
      </c>
    </row>
    <row r="60" spans="2:37" s="2" customFormat="1" ht="14" customHeight="1">
      <c r="B60" s="165" t="s">
        <v>92</v>
      </c>
      <c r="C60" s="78" t="str">
        <f t="shared" si="33"/>
        <v>土質力学a</v>
      </c>
      <c r="D60" s="29">
        <v>2</v>
      </c>
      <c r="E60" s="11">
        <v>0</v>
      </c>
      <c r="F60" s="11">
        <v>0</v>
      </c>
      <c r="G60" s="39"/>
      <c r="H60" s="40"/>
      <c r="I60" s="40"/>
      <c r="J60" s="40">
        <v>1</v>
      </c>
      <c r="K60" s="40"/>
      <c r="L60" s="40"/>
      <c r="M60" s="40"/>
      <c r="N60" s="40"/>
      <c r="O60" s="41"/>
      <c r="P60" s="106"/>
      <c r="R60" s="59" t="s">
        <v>6</v>
      </c>
      <c r="S60" s="57">
        <f t="shared" si="32"/>
        <v>1</v>
      </c>
      <c r="T60" s="62">
        <f t="shared" si="22"/>
        <v>0</v>
      </c>
      <c r="U60" s="62">
        <f t="shared" si="23"/>
        <v>0</v>
      </c>
      <c r="V60" s="62">
        <f t="shared" si="24"/>
        <v>0</v>
      </c>
      <c r="W60" s="62">
        <f t="shared" si="25"/>
        <v>0</v>
      </c>
      <c r="X60" s="62">
        <f t="shared" si="26"/>
        <v>0</v>
      </c>
      <c r="Y60" s="62">
        <f t="shared" si="27"/>
        <v>0</v>
      </c>
      <c r="Z60" s="62">
        <f t="shared" si="28"/>
        <v>0</v>
      </c>
      <c r="AA60" s="62">
        <f t="shared" si="29"/>
        <v>0</v>
      </c>
      <c r="AB60" s="62">
        <f t="shared" si="30"/>
        <v>0</v>
      </c>
      <c r="AC60" s="63">
        <f t="shared" si="13"/>
        <v>0</v>
      </c>
      <c r="AD60" s="63">
        <f t="shared" si="14"/>
        <v>0</v>
      </c>
      <c r="AE60" s="63">
        <f t="shared" si="15"/>
        <v>0</v>
      </c>
      <c r="AF60" s="63">
        <f t="shared" si="16"/>
        <v>0</v>
      </c>
      <c r="AG60" s="63">
        <f t="shared" si="17"/>
        <v>0</v>
      </c>
      <c r="AH60" s="63">
        <f t="shared" si="18"/>
        <v>0</v>
      </c>
      <c r="AI60" s="63">
        <f t="shared" si="19"/>
        <v>0</v>
      </c>
      <c r="AJ60" s="63">
        <f t="shared" si="20"/>
        <v>0</v>
      </c>
      <c r="AK60" s="63">
        <f t="shared" si="21"/>
        <v>0</v>
      </c>
    </row>
    <row r="61" spans="2:37" s="2" customFormat="1" ht="14" customHeight="1">
      <c r="B61" s="166"/>
      <c r="C61" s="76" t="str">
        <f t="shared" si="33"/>
        <v>土質力学a演習</v>
      </c>
      <c r="D61" s="28">
        <v>1</v>
      </c>
      <c r="E61" s="12">
        <v>0</v>
      </c>
      <c r="F61" s="12">
        <v>0</v>
      </c>
      <c r="G61" s="30"/>
      <c r="H61" s="31"/>
      <c r="I61" s="31"/>
      <c r="J61" s="31">
        <v>0.7</v>
      </c>
      <c r="K61" s="31"/>
      <c r="L61" s="31"/>
      <c r="M61" s="31"/>
      <c r="N61" s="31"/>
      <c r="O61" s="32">
        <v>0.3</v>
      </c>
      <c r="P61" s="106"/>
      <c r="R61" s="59" t="s">
        <v>7</v>
      </c>
      <c r="S61" s="57">
        <f t="shared" si="32"/>
        <v>1</v>
      </c>
      <c r="T61" s="62">
        <f t="shared" si="22"/>
        <v>0</v>
      </c>
      <c r="U61" s="62">
        <f t="shared" si="23"/>
        <v>0</v>
      </c>
      <c r="V61" s="62">
        <f t="shared" si="24"/>
        <v>0</v>
      </c>
      <c r="W61" s="62">
        <f t="shared" si="25"/>
        <v>0</v>
      </c>
      <c r="X61" s="62">
        <f t="shared" si="26"/>
        <v>0</v>
      </c>
      <c r="Y61" s="62">
        <f t="shared" si="27"/>
        <v>0</v>
      </c>
      <c r="Z61" s="62">
        <f t="shared" si="28"/>
        <v>0</v>
      </c>
      <c r="AA61" s="62">
        <f t="shared" si="29"/>
        <v>0</v>
      </c>
      <c r="AB61" s="62">
        <f t="shared" si="30"/>
        <v>0</v>
      </c>
      <c r="AC61" s="63">
        <f t="shared" si="13"/>
        <v>0</v>
      </c>
      <c r="AD61" s="63">
        <f t="shared" si="14"/>
        <v>0</v>
      </c>
      <c r="AE61" s="63">
        <f t="shared" si="15"/>
        <v>0</v>
      </c>
      <c r="AF61" s="63">
        <f t="shared" si="16"/>
        <v>0</v>
      </c>
      <c r="AG61" s="63">
        <f t="shared" si="17"/>
        <v>0</v>
      </c>
      <c r="AH61" s="63">
        <f t="shared" si="18"/>
        <v>0</v>
      </c>
      <c r="AI61" s="63">
        <f t="shared" si="19"/>
        <v>0</v>
      </c>
      <c r="AJ61" s="63">
        <f t="shared" si="20"/>
        <v>0</v>
      </c>
      <c r="AK61" s="63">
        <f t="shared" si="21"/>
        <v>0</v>
      </c>
    </row>
    <row r="62" spans="2:37" s="2" customFormat="1" ht="14" customHeight="1">
      <c r="B62" s="166"/>
      <c r="C62" s="76" t="str">
        <f t="shared" si="33"/>
        <v>土質力学b</v>
      </c>
      <c r="D62" s="28">
        <v>2</v>
      </c>
      <c r="E62" s="12">
        <v>0</v>
      </c>
      <c r="F62" s="12">
        <v>0</v>
      </c>
      <c r="G62" s="30"/>
      <c r="H62" s="31"/>
      <c r="I62" s="31"/>
      <c r="J62" s="31">
        <v>1</v>
      </c>
      <c r="K62" s="31"/>
      <c r="L62" s="31"/>
      <c r="M62" s="31"/>
      <c r="N62" s="31"/>
      <c r="O62" s="32"/>
      <c r="P62" s="106"/>
      <c r="R62" s="59" t="s">
        <v>8</v>
      </c>
      <c r="S62" s="57">
        <f t="shared" si="32"/>
        <v>1</v>
      </c>
      <c r="T62" s="62">
        <f t="shared" si="22"/>
        <v>0</v>
      </c>
      <c r="U62" s="62">
        <f t="shared" si="23"/>
        <v>0</v>
      </c>
      <c r="V62" s="62">
        <f t="shared" si="24"/>
        <v>0</v>
      </c>
      <c r="W62" s="62">
        <f t="shared" si="25"/>
        <v>0</v>
      </c>
      <c r="X62" s="62">
        <f t="shared" si="26"/>
        <v>0</v>
      </c>
      <c r="Y62" s="62">
        <f t="shared" si="27"/>
        <v>0</v>
      </c>
      <c r="Z62" s="62">
        <f t="shared" si="28"/>
        <v>0</v>
      </c>
      <c r="AA62" s="62">
        <f t="shared" si="29"/>
        <v>0</v>
      </c>
      <c r="AB62" s="62">
        <f t="shared" si="30"/>
        <v>0</v>
      </c>
      <c r="AC62" s="63">
        <f t="shared" si="13"/>
        <v>0</v>
      </c>
      <c r="AD62" s="63">
        <f t="shared" si="14"/>
        <v>0</v>
      </c>
      <c r="AE62" s="63">
        <f t="shared" si="15"/>
        <v>0</v>
      </c>
      <c r="AF62" s="63">
        <f t="shared" si="16"/>
        <v>0</v>
      </c>
      <c r="AG62" s="63">
        <f t="shared" si="17"/>
        <v>0</v>
      </c>
      <c r="AH62" s="63">
        <f t="shared" si="18"/>
        <v>0</v>
      </c>
      <c r="AI62" s="63">
        <f t="shared" si="19"/>
        <v>0</v>
      </c>
      <c r="AJ62" s="63">
        <f t="shared" si="20"/>
        <v>0</v>
      </c>
      <c r="AK62" s="63">
        <f t="shared" si="21"/>
        <v>0</v>
      </c>
    </row>
    <row r="63" spans="2:37" s="2" customFormat="1" ht="14" customHeight="1">
      <c r="B63" s="166"/>
      <c r="C63" s="76" t="str">
        <f t="shared" si="33"/>
        <v>土質力学b演習</v>
      </c>
      <c r="D63" s="28">
        <v>1</v>
      </c>
      <c r="E63" s="12">
        <v>0</v>
      </c>
      <c r="F63" s="12">
        <v>0</v>
      </c>
      <c r="G63" s="30"/>
      <c r="H63" s="31"/>
      <c r="I63" s="31"/>
      <c r="J63" s="31">
        <v>0.6</v>
      </c>
      <c r="K63" s="31"/>
      <c r="L63" s="31"/>
      <c r="M63" s="31"/>
      <c r="N63" s="31"/>
      <c r="O63" s="32">
        <v>0.4</v>
      </c>
      <c r="P63" s="106"/>
      <c r="R63" s="59" t="s">
        <v>9</v>
      </c>
      <c r="S63" s="57">
        <f t="shared" si="32"/>
        <v>1</v>
      </c>
      <c r="T63" s="62">
        <f t="shared" si="22"/>
        <v>0</v>
      </c>
      <c r="U63" s="62">
        <f t="shared" si="23"/>
        <v>0</v>
      </c>
      <c r="V63" s="62">
        <f t="shared" si="24"/>
        <v>0</v>
      </c>
      <c r="W63" s="62">
        <f t="shared" si="25"/>
        <v>0</v>
      </c>
      <c r="X63" s="62">
        <f t="shared" si="26"/>
        <v>0</v>
      </c>
      <c r="Y63" s="62">
        <f t="shared" si="27"/>
        <v>0</v>
      </c>
      <c r="Z63" s="62">
        <f t="shared" si="28"/>
        <v>0</v>
      </c>
      <c r="AA63" s="62">
        <f t="shared" si="29"/>
        <v>0</v>
      </c>
      <c r="AB63" s="62">
        <f t="shared" si="30"/>
        <v>0</v>
      </c>
      <c r="AC63" s="63">
        <f t="shared" si="13"/>
        <v>0</v>
      </c>
      <c r="AD63" s="63">
        <f t="shared" si="14"/>
        <v>0</v>
      </c>
      <c r="AE63" s="63">
        <f t="shared" si="15"/>
        <v>0</v>
      </c>
      <c r="AF63" s="63">
        <f t="shared" si="16"/>
        <v>0</v>
      </c>
      <c r="AG63" s="63">
        <f t="shared" si="17"/>
        <v>0</v>
      </c>
      <c r="AH63" s="63">
        <f t="shared" si="18"/>
        <v>0</v>
      </c>
      <c r="AI63" s="63">
        <f t="shared" si="19"/>
        <v>0</v>
      </c>
      <c r="AJ63" s="63">
        <f t="shared" si="20"/>
        <v>0</v>
      </c>
      <c r="AK63" s="63">
        <f t="shared" si="21"/>
        <v>0</v>
      </c>
    </row>
    <row r="64" spans="2:37" s="2" customFormat="1" ht="14" customHeight="1">
      <c r="B64" s="166"/>
      <c r="C64" s="76" t="str">
        <f t="shared" si="33"/>
        <v>地盤防災工学</v>
      </c>
      <c r="D64" s="28">
        <v>2</v>
      </c>
      <c r="E64" s="12">
        <v>0</v>
      </c>
      <c r="F64" s="12">
        <v>0</v>
      </c>
      <c r="G64" s="30"/>
      <c r="H64" s="31"/>
      <c r="I64" s="31"/>
      <c r="J64" s="31">
        <v>1</v>
      </c>
      <c r="K64" s="31"/>
      <c r="L64" s="31"/>
      <c r="M64" s="31"/>
      <c r="N64" s="31"/>
      <c r="O64" s="32"/>
      <c r="P64" s="106"/>
      <c r="R64" s="59" t="s">
        <v>51</v>
      </c>
      <c r="S64" s="57">
        <f t="shared" si="32"/>
        <v>1</v>
      </c>
      <c r="T64" s="62">
        <f t="shared" si="22"/>
        <v>0</v>
      </c>
      <c r="U64" s="62">
        <f t="shared" si="23"/>
        <v>0</v>
      </c>
      <c r="V64" s="62">
        <f t="shared" si="24"/>
        <v>0</v>
      </c>
      <c r="W64" s="62">
        <f t="shared" si="25"/>
        <v>0</v>
      </c>
      <c r="X64" s="62">
        <f t="shared" si="26"/>
        <v>0</v>
      </c>
      <c r="Y64" s="62">
        <f t="shared" si="27"/>
        <v>0</v>
      </c>
      <c r="Z64" s="62">
        <f t="shared" si="28"/>
        <v>0</v>
      </c>
      <c r="AA64" s="62">
        <f t="shared" si="29"/>
        <v>0</v>
      </c>
      <c r="AB64" s="62">
        <f t="shared" si="30"/>
        <v>0</v>
      </c>
      <c r="AC64" s="63">
        <f t="shared" si="13"/>
        <v>0</v>
      </c>
      <c r="AD64" s="63">
        <f t="shared" si="14"/>
        <v>0</v>
      </c>
      <c r="AE64" s="63">
        <f t="shared" si="15"/>
        <v>0</v>
      </c>
      <c r="AF64" s="63">
        <f t="shared" si="16"/>
        <v>0</v>
      </c>
      <c r="AG64" s="63">
        <f t="shared" si="17"/>
        <v>0</v>
      </c>
      <c r="AH64" s="63">
        <f t="shared" si="18"/>
        <v>0</v>
      </c>
      <c r="AI64" s="63">
        <f t="shared" si="19"/>
        <v>0</v>
      </c>
      <c r="AJ64" s="63">
        <f t="shared" si="20"/>
        <v>0</v>
      </c>
      <c r="AK64" s="63">
        <f t="shared" si="21"/>
        <v>0</v>
      </c>
    </row>
    <row r="65" spans="1:38" s="2" customFormat="1" ht="14" customHeight="1">
      <c r="B65" s="166"/>
      <c r="C65" s="76" t="str">
        <f t="shared" si="33"/>
        <v>地盤施工学</v>
      </c>
      <c r="D65" s="28">
        <v>2</v>
      </c>
      <c r="E65" s="12">
        <v>0</v>
      </c>
      <c r="F65" s="12">
        <v>0</v>
      </c>
      <c r="G65" s="30"/>
      <c r="H65" s="31"/>
      <c r="I65" s="31"/>
      <c r="J65" s="31">
        <v>0.4</v>
      </c>
      <c r="K65" s="31"/>
      <c r="L65" s="31"/>
      <c r="M65" s="31"/>
      <c r="N65" s="31"/>
      <c r="O65" s="32">
        <v>0.6</v>
      </c>
      <c r="P65" s="106"/>
      <c r="R65" s="59" t="s">
        <v>33</v>
      </c>
      <c r="S65" s="57">
        <f t="shared" si="32"/>
        <v>1</v>
      </c>
      <c r="T65" s="62">
        <f t="shared" si="22"/>
        <v>0</v>
      </c>
      <c r="U65" s="62">
        <f t="shared" si="23"/>
        <v>0</v>
      </c>
      <c r="V65" s="62">
        <f t="shared" si="24"/>
        <v>0</v>
      </c>
      <c r="W65" s="62">
        <f t="shared" si="25"/>
        <v>0</v>
      </c>
      <c r="X65" s="62">
        <f t="shared" si="26"/>
        <v>0</v>
      </c>
      <c r="Y65" s="62">
        <f t="shared" si="27"/>
        <v>0</v>
      </c>
      <c r="Z65" s="62">
        <f t="shared" si="28"/>
        <v>0</v>
      </c>
      <c r="AA65" s="62">
        <f t="shared" si="29"/>
        <v>0</v>
      </c>
      <c r="AB65" s="62">
        <f t="shared" si="30"/>
        <v>0</v>
      </c>
      <c r="AC65" s="63">
        <f t="shared" si="13"/>
        <v>0</v>
      </c>
      <c r="AD65" s="63">
        <f t="shared" si="14"/>
        <v>0</v>
      </c>
      <c r="AE65" s="63">
        <f t="shared" si="15"/>
        <v>0</v>
      </c>
      <c r="AF65" s="63">
        <f t="shared" si="16"/>
        <v>0</v>
      </c>
      <c r="AG65" s="63">
        <f t="shared" si="17"/>
        <v>0</v>
      </c>
      <c r="AH65" s="63">
        <f t="shared" si="18"/>
        <v>0</v>
      </c>
      <c r="AI65" s="63">
        <f t="shared" si="19"/>
        <v>0</v>
      </c>
      <c r="AJ65" s="63">
        <f t="shared" si="20"/>
        <v>0</v>
      </c>
      <c r="AK65" s="63">
        <f t="shared" si="21"/>
        <v>0</v>
      </c>
    </row>
    <row r="66" spans="1:38" s="2" customFormat="1" ht="14" customHeight="1">
      <c r="B66" s="167"/>
      <c r="C66" s="77" t="str">
        <f t="shared" si="33"/>
        <v>土構造・道路工学</v>
      </c>
      <c r="D66" s="54">
        <v>2</v>
      </c>
      <c r="E66" s="7">
        <v>0</v>
      </c>
      <c r="F66" s="7">
        <v>0</v>
      </c>
      <c r="G66" s="36"/>
      <c r="H66" s="37"/>
      <c r="I66" s="37"/>
      <c r="J66" s="37">
        <v>1</v>
      </c>
      <c r="K66" s="37"/>
      <c r="L66" s="37"/>
      <c r="M66" s="37"/>
      <c r="N66" s="37"/>
      <c r="O66" s="38"/>
      <c r="P66" s="106"/>
      <c r="R66" s="57" t="s">
        <v>125</v>
      </c>
      <c r="S66" s="57">
        <f t="shared" si="32"/>
        <v>1</v>
      </c>
      <c r="T66" s="62">
        <f t="shared" si="22"/>
        <v>0</v>
      </c>
      <c r="U66" s="62">
        <f t="shared" si="23"/>
        <v>0</v>
      </c>
      <c r="V66" s="62">
        <f t="shared" si="24"/>
        <v>0</v>
      </c>
      <c r="W66" s="62">
        <f t="shared" si="25"/>
        <v>0</v>
      </c>
      <c r="X66" s="62">
        <f t="shared" si="26"/>
        <v>0</v>
      </c>
      <c r="Y66" s="62">
        <f t="shared" si="27"/>
        <v>0</v>
      </c>
      <c r="Z66" s="62">
        <f t="shared" si="28"/>
        <v>0</v>
      </c>
      <c r="AA66" s="62">
        <f t="shared" si="29"/>
        <v>0</v>
      </c>
      <c r="AB66" s="62">
        <f t="shared" si="30"/>
        <v>0</v>
      </c>
      <c r="AC66" s="63">
        <f t="shared" si="13"/>
        <v>0</v>
      </c>
      <c r="AD66" s="63">
        <f t="shared" si="14"/>
        <v>0</v>
      </c>
      <c r="AE66" s="63">
        <f t="shared" si="15"/>
        <v>0</v>
      </c>
      <c r="AF66" s="63">
        <f t="shared" si="16"/>
        <v>0</v>
      </c>
      <c r="AG66" s="63">
        <f t="shared" si="17"/>
        <v>0</v>
      </c>
      <c r="AH66" s="63">
        <f t="shared" si="18"/>
        <v>0</v>
      </c>
      <c r="AI66" s="63">
        <f t="shared" si="19"/>
        <v>0</v>
      </c>
      <c r="AJ66" s="63">
        <f t="shared" si="20"/>
        <v>0</v>
      </c>
      <c r="AK66" s="63">
        <f t="shared" si="21"/>
        <v>0</v>
      </c>
    </row>
    <row r="67" spans="1:38" s="2" customFormat="1" ht="14" customHeight="1">
      <c r="B67" s="168" t="s">
        <v>113</v>
      </c>
      <c r="C67" s="78" t="str">
        <f t="shared" si="33"/>
        <v>水理学a</v>
      </c>
      <c r="D67" s="29">
        <v>2</v>
      </c>
      <c r="E67" s="12">
        <v>0</v>
      </c>
      <c r="F67" s="12">
        <v>0</v>
      </c>
      <c r="G67" s="30"/>
      <c r="H67" s="31"/>
      <c r="I67" s="31"/>
      <c r="J67" s="31">
        <v>1</v>
      </c>
      <c r="K67" s="31"/>
      <c r="L67" s="31"/>
      <c r="M67" s="31"/>
      <c r="N67" s="31"/>
      <c r="O67" s="32"/>
      <c r="P67" s="106"/>
      <c r="R67" s="59" t="s">
        <v>10</v>
      </c>
      <c r="S67" s="57">
        <f t="shared" si="32"/>
        <v>1</v>
      </c>
      <c r="T67" s="62">
        <f t="shared" si="22"/>
        <v>0</v>
      </c>
      <c r="U67" s="62">
        <f t="shared" si="23"/>
        <v>0</v>
      </c>
      <c r="V67" s="62">
        <f t="shared" si="24"/>
        <v>0</v>
      </c>
      <c r="W67" s="62">
        <f t="shared" si="25"/>
        <v>0</v>
      </c>
      <c r="X67" s="62">
        <f t="shared" si="26"/>
        <v>0</v>
      </c>
      <c r="Y67" s="62">
        <f t="shared" si="27"/>
        <v>0</v>
      </c>
      <c r="Z67" s="62">
        <f t="shared" si="28"/>
        <v>0</v>
      </c>
      <c r="AA67" s="62">
        <f t="shared" si="29"/>
        <v>0</v>
      </c>
      <c r="AB67" s="62">
        <f t="shared" si="30"/>
        <v>0</v>
      </c>
      <c r="AC67" s="63">
        <f t="shared" si="13"/>
        <v>0</v>
      </c>
      <c r="AD67" s="63">
        <f t="shared" si="14"/>
        <v>0</v>
      </c>
      <c r="AE67" s="63">
        <f t="shared" si="15"/>
        <v>0</v>
      </c>
      <c r="AF67" s="63">
        <f t="shared" si="16"/>
        <v>0</v>
      </c>
      <c r="AG67" s="63">
        <f t="shared" si="17"/>
        <v>0</v>
      </c>
      <c r="AH67" s="63">
        <f t="shared" si="18"/>
        <v>0</v>
      </c>
      <c r="AI67" s="63">
        <f t="shared" si="19"/>
        <v>0</v>
      </c>
      <c r="AJ67" s="63">
        <f t="shared" si="20"/>
        <v>0</v>
      </c>
      <c r="AK67" s="63">
        <f t="shared" si="21"/>
        <v>0</v>
      </c>
    </row>
    <row r="68" spans="1:38" s="2" customFormat="1" ht="14" customHeight="1">
      <c r="B68" s="166"/>
      <c r="C68" s="76" t="str">
        <f t="shared" si="33"/>
        <v>水理学a演習</v>
      </c>
      <c r="D68" s="28">
        <v>1</v>
      </c>
      <c r="E68" s="12">
        <v>0</v>
      </c>
      <c r="F68" s="12">
        <v>0</v>
      </c>
      <c r="G68" s="30"/>
      <c r="H68" s="31"/>
      <c r="I68" s="31"/>
      <c r="J68" s="31">
        <v>0.8</v>
      </c>
      <c r="K68" s="31"/>
      <c r="L68" s="31"/>
      <c r="M68" s="31"/>
      <c r="N68" s="31"/>
      <c r="O68" s="32">
        <v>0.2</v>
      </c>
      <c r="P68" s="106"/>
      <c r="R68" s="59" t="s">
        <v>11</v>
      </c>
      <c r="S68" s="57">
        <f t="shared" si="32"/>
        <v>1</v>
      </c>
      <c r="T68" s="62">
        <f t="shared" si="22"/>
        <v>0</v>
      </c>
      <c r="U68" s="62">
        <f t="shared" si="23"/>
        <v>0</v>
      </c>
      <c r="V68" s="62">
        <f t="shared" si="24"/>
        <v>0</v>
      </c>
      <c r="W68" s="62">
        <f t="shared" si="25"/>
        <v>0</v>
      </c>
      <c r="X68" s="62">
        <f t="shared" si="26"/>
        <v>0</v>
      </c>
      <c r="Y68" s="62">
        <f t="shared" si="27"/>
        <v>0</v>
      </c>
      <c r="Z68" s="62">
        <f t="shared" si="28"/>
        <v>0</v>
      </c>
      <c r="AA68" s="62">
        <f t="shared" si="29"/>
        <v>0</v>
      </c>
      <c r="AB68" s="62">
        <f t="shared" si="30"/>
        <v>0</v>
      </c>
      <c r="AC68" s="63">
        <f t="shared" si="13"/>
        <v>0</v>
      </c>
      <c r="AD68" s="63">
        <f t="shared" si="14"/>
        <v>0</v>
      </c>
      <c r="AE68" s="63">
        <f t="shared" si="15"/>
        <v>0</v>
      </c>
      <c r="AF68" s="63">
        <f t="shared" si="16"/>
        <v>0</v>
      </c>
      <c r="AG68" s="63">
        <f t="shared" si="17"/>
        <v>0</v>
      </c>
      <c r="AH68" s="63">
        <f t="shared" si="18"/>
        <v>0</v>
      </c>
      <c r="AI68" s="63">
        <f t="shared" si="19"/>
        <v>0</v>
      </c>
      <c r="AJ68" s="63">
        <f t="shared" si="20"/>
        <v>0</v>
      </c>
      <c r="AK68" s="63">
        <f t="shared" si="21"/>
        <v>0</v>
      </c>
    </row>
    <row r="69" spans="1:38" s="2" customFormat="1" ht="14" customHeight="1">
      <c r="B69" s="166"/>
      <c r="C69" s="76" t="str">
        <f t="shared" si="33"/>
        <v>水理学b</v>
      </c>
      <c r="D69" s="28">
        <v>2</v>
      </c>
      <c r="E69" s="12">
        <v>0</v>
      </c>
      <c r="F69" s="12">
        <v>0</v>
      </c>
      <c r="G69" s="30"/>
      <c r="H69" s="31"/>
      <c r="I69" s="31"/>
      <c r="J69" s="31">
        <v>1</v>
      </c>
      <c r="K69" s="31"/>
      <c r="L69" s="31"/>
      <c r="M69" s="31"/>
      <c r="N69" s="31"/>
      <c r="O69" s="32"/>
      <c r="P69" s="106"/>
      <c r="R69" s="59" t="s">
        <v>12</v>
      </c>
      <c r="S69" s="57">
        <f t="shared" si="32"/>
        <v>1</v>
      </c>
      <c r="T69" s="62">
        <f t="shared" si="22"/>
        <v>0</v>
      </c>
      <c r="U69" s="62">
        <f t="shared" si="23"/>
        <v>0</v>
      </c>
      <c r="V69" s="62">
        <f t="shared" si="24"/>
        <v>0</v>
      </c>
      <c r="W69" s="62">
        <f t="shared" si="25"/>
        <v>0</v>
      </c>
      <c r="X69" s="62">
        <f t="shared" si="26"/>
        <v>0</v>
      </c>
      <c r="Y69" s="62">
        <f t="shared" si="27"/>
        <v>0</v>
      </c>
      <c r="Z69" s="62">
        <f t="shared" si="28"/>
        <v>0</v>
      </c>
      <c r="AA69" s="62">
        <f t="shared" si="29"/>
        <v>0</v>
      </c>
      <c r="AB69" s="62">
        <f t="shared" si="30"/>
        <v>0</v>
      </c>
      <c r="AC69" s="63">
        <f t="shared" si="13"/>
        <v>0</v>
      </c>
      <c r="AD69" s="63">
        <f t="shared" si="14"/>
        <v>0</v>
      </c>
      <c r="AE69" s="63">
        <f t="shared" si="15"/>
        <v>0</v>
      </c>
      <c r="AF69" s="63">
        <f t="shared" si="16"/>
        <v>0</v>
      </c>
      <c r="AG69" s="63">
        <f t="shared" si="17"/>
        <v>0</v>
      </c>
      <c r="AH69" s="63">
        <f t="shared" si="18"/>
        <v>0</v>
      </c>
      <c r="AI69" s="63">
        <f t="shared" si="19"/>
        <v>0</v>
      </c>
      <c r="AJ69" s="63">
        <f t="shared" si="20"/>
        <v>0</v>
      </c>
      <c r="AK69" s="63">
        <f t="shared" si="21"/>
        <v>0</v>
      </c>
    </row>
    <row r="70" spans="1:38" s="2" customFormat="1" ht="14" customHeight="1">
      <c r="B70" s="166"/>
      <c r="C70" s="76" t="str">
        <f t="shared" si="33"/>
        <v>水理学b演習</v>
      </c>
      <c r="D70" s="28">
        <v>1</v>
      </c>
      <c r="E70" s="12">
        <v>0</v>
      </c>
      <c r="F70" s="12">
        <v>0</v>
      </c>
      <c r="G70" s="30"/>
      <c r="H70" s="31"/>
      <c r="I70" s="31"/>
      <c r="J70" s="31">
        <v>0.6</v>
      </c>
      <c r="K70" s="31"/>
      <c r="L70" s="31"/>
      <c r="M70" s="31"/>
      <c r="N70" s="31"/>
      <c r="O70" s="32">
        <v>0.4</v>
      </c>
      <c r="P70" s="106"/>
      <c r="R70" s="59" t="s">
        <v>13</v>
      </c>
      <c r="S70" s="57">
        <f t="shared" ref="S70:S75" si="34">IF(C70=$R$2,#N/A,1)</f>
        <v>1</v>
      </c>
      <c r="T70" s="62">
        <f t="shared" si="22"/>
        <v>0</v>
      </c>
      <c r="U70" s="62">
        <f t="shared" si="23"/>
        <v>0</v>
      </c>
      <c r="V70" s="62">
        <f t="shared" si="24"/>
        <v>0</v>
      </c>
      <c r="W70" s="62">
        <f t="shared" si="25"/>
        <v>0</v>
      </c>
      <c r="X70" s="62">
        <f t="shared" si="26"/>
        <v>0</v>
      </c>
      <c r="Y70" s="62">
        <f t="shared" si="27"/>
        <v>0</v>
      </c>
      <c r="Z70" s="62">
        <f t="shared" si="28"/>
        <v>0</v>
      </c>
      <c r="AA70" s="62">
        <f t="shared" si="29"/>
        <v>0</v>
      </c>
      <c r="AB70" s="62">
        <f t="shared" si="30"/>
        <v>0</v>
      </c>
      <c r="AC70" s="63">
        <f t="shared" si="13"/>
        <v>0</v>
      </c>
      <c r="AD70" s="63">
        <f t="shared" si="14"/>
        <v>0</v>
      </c>
      <c r="AE70" s="63">
        <f t="shared" si="15"/>
        <v>0</v>
      </c>
      <c r="AF70" s="63">
        <f t="shared" si="16"/>
        <v>0</v>
      </c>
      <c r="AG70" s="63">
        <f t="shared" si="17"/>
        <v>0</v>
      </c>
      <c r="AH70" s="63">
        <f t="shared" si="18"/>
        <v>0</v>
      </c>
      <c r="AI70" s="63">
        <f t="shared" si="19"/>
        <v>0</v>
      </c>
      <c r="AJ70" s="63">
        <f t="shared" si="20"/>
        <v>0</v>
      </c>
      <c r="AK70" s="63">
        <f t="shared" si="21"/>
        <v>0</v>
      </c>
    </row>
    <row r="71" spans="1:38" s="2" customFormat="1" ht="14" customHeight="1">
      <c r="B71" s="166"/>
      <c r="C71" s="76" t="str">
        <f t="shared" si="33"/>
        <v>河川工学</v>
      </c>
      <c r="D71" s="28">
        <v>2</v>
      </c>
      <c r="E71" s="12">
        <v>0</v>
      </c>
      <c r="F71" s="12">
        <v>0</v>
      </c>
      <c r="G71" s="30"/>
      <c r="H71" s="31"/>
      <c r="I71" s="31"/>
      <c r="J71" s="31">
        <v>1</v>
      </c>
      <c r="K71" s="31"/>
      <c r="L71" s="31"/>
      <c r="M71" s="31"/>
      <c r="N71" s="31"/>
      <c r="O71" s="32"/>
      <c r="P71" s="106"/>
      <c r="R71" s="59" t="s">
        <v>14</v>
      </c>
      <c r="S71" s="57">
        <f t="shared" si="34"/>
        <v>1</v>
      </c>
      <c r="T71" s="62">
        <f t="shared" si="22"/>
        <v>0</v>
      </c>
      <c r="U71" s="62">
        <f t="shared" si="23"/>
        <v>0</v>
      </c>
      <c r="V71" s="62">
        <f t="shared" si="24"/>
        <v>0</v>
      </c>
      <c r="W71" s="62">
        <f t="shared" si="25"/>
        <v>0</v>
      </c>
      <c r="X71" s="62">
        <f t="shared" si="26"/>
        <v>0</v>
      </c>
      <c r="Y71" s="62">
        <f t="shared" si="27"/>
        <v>0</v>
      </c>
      <c r="Z71" s="62">
        <f t="shared" si="28"/>
        <v>0</v>
      </c>
      <c r="AA71" s="62">
        <f t="shared" si="29"/>
        <v>0</v>
      </c>
      <c r="AB71" s="62">
        <f t="shared" si="30"/>
        <v>0</v>
      </c>
      <c r="AC71" s="63">
        <f t="shared" ref="AC71:AC75" si="35">$F71*G71*$S71</f>
        <v>0</v>
      </c>
      <c r="AD71" s="63">
        <f t="shared" ref="AD71:AD75" si="36">$F71*H71*$S71</f>
        <v>0</v>
      </c>
      <c r="AE71" s="63">
        <f t="shared" ref="AE71:AE75" si="37">$F71*I71*$S71</f>
        <v>0</v>
      </c>
      <c r="AF71" s="63">
        <f t="shared" ref="AF71:AF75" si="38">$F71*J71*$S71</f>
        <v>0</v>
      </c>
      <c r="AG71" s="63">
        <f t="shared" ref="AG71:AG75" si="39">$F71*K71*$S71</f>
        <v>0</v>
      </c>
      <c r="AH71" s="63">
        <f t="shared" ref="AH71:AH75" si="40">$F71*L71*$S71</f>
        <v>0</v>
      </c>
      <c r="AI71" s="63">
        <f t="shared" ref="AI71:AI75" si="41">$F71*M71*$S71</f>
        <v>0</v>
      </c>
      <c r="AJ71" s="63">
        <f t="shared" ref="AJ71:AJ75" si="42">$F71*N71*$S71</f>
        <v>0</v>
      </c>
      <c r="AK71" s="63">
        <f t="shared" ref="AK71:AK75" si="43">$F71*O71*$S71</f>
        <v>0</v>
      </c>
    </row>
    <row r="72" spans="1:38" s="2" customFormat="1" ht="14" customHeight="1">
      <c r="B72" s="166"/>
      <c r="C72" s="76" t="str">
        <f t="shared" si="33"/>
        <v>水系保全学</v>
      </c>
      <c r="D72" s="28">
        <v>2</v>
      </c>
      <c r="E72" s="12">
        <v>0</v>
      </c>
      <c r="F72" s="12">
        <v>0</v>
      </c>
      <c r="G72" s="30"/>
      <c r="H72" s="31"/>
      <c r="I72" s="31"/>
      <c r="J72" s="31">
        <v>1</v>
      </c>
      <c r="K72" s="31"/>
      <c r="L72" s="31"/>
      <c r="M72" s="31"/>
      <c r="N72" s="31"/>
      <c r="O72" s="32"/>
      <c r="P72" s="106"/>
      <c r="R72" s="59" t="s">
        <v>50</v>
      </c>
      <c r="S72" s="57">
        <f t="shared" si="34"/>
        <v>1</v>
      </c>
      <c r="T72" s="62">
        <f t="shared" si="22"/>
        <v>0</v>
      </c>
      <c r="U72" s="62">
        <f t="shared" si="23"/>
        <v>0</v>
      </c>
      <c r="V72" s="62">
        <f t="shared" si="24"/>
        <v>0</v>
      </c>
      <c r="W72" s="62">
        <f t="shared" si="25"/>
        <v>0</v>
      </c>
      <c r="X72" s="62">
        <f t="shared" si="26"/>
        <v>0</v>
      </c>
      <c r="Y72" s="62">
        <f t="shared" si="27"/>
        <v>0</v>
      </c>
      <c r="Z72" s="62">
        <f t="shared" si="28"/>
        <v>0</v>
      </c>
      <c r="AA72" s="62">
        <f t="shared" si="29"/>
        <v>0</v>
      </c>
      <c r="AB72" s="62">
        <f t="shared" si="30"/>
        <v>0</v>
      </c>
      <c r="AC72" s="63">
        <f t="shared" si="35"/>
        <v>0</v>
      </c>
      <c r="AD72" s="63">
        <f t="shared" si="36"/>
        <v>0</v>
      </c>
      <c r="AE72" s="63">
        <f t="shared" si="37"/>
        <v>0</v>
      </c>
      <c r="AF72" s="63">
        <f t="shared" si="38"/>
        <v>0</v>
      </c>
      <c r="AG72" s="63">
        <f t="shared" si="39"/>
        <v>0</v>
      </c>
      <c r="AH72" s="63">
        <f t="shared" si="40"/>
        <v>0</v>
      </c>
      <c r="AI72" s="63">
        <f t="shared" si="41"/>
        <v>0</v>
      </c>
      <c r="AJ72" s="63">
        <f t="shared" si="42"/>
        <v>0</v>
      </c>
      <c r="AK72" s="63">
        <f t="shared" si="43"/>
        <v>0</v>
      </c>
    </row>
    <row r="73" spans="1:38" s="2" customFormat="1" ht="14" customHeight="1">
      <c r="B73" s="167"/>
      <c r="C73" s="77" t="str">
        <f t="shared" si="33"/>
        <v>海岸工学</v>
      </c>
      <c r="D73" s="54">
        <v>2</v>
      </c>
      <c r="E73" s="7">
        <v>0</v>
      </c>
      <c r="F73" s="7">
        <v>0</v>
      </c>
      <c r="G73" s="36"/>
      <c r="H73" s="37"/>
      <c r="I73" s="37"/>
      <c r="J73" s="37">
        <v>1</v>
      </c>
      <c r="K73" s="37"/>
      <c r="L73" s="37"/>
      <c r="M73" s="37"/>
      <c r="N73" s="37"/>
      <c r="O73" s="38"/>
      <c r="P73" s="106"/>
      <c r="R73" s="59" t="s">
        <v>34</v>
      </c>
      <c r="S73" s="57">
        <f t="shared" si="34"/>
        <v>1</v>
      </c>
      <c r="T73" s="62">
        <f t="shared" si="22"/>
        <v>0</v>
      </c>
      <c r="U73" s="62">
        <f t="shared" si="23"/>
        <v>0</v>
      </c>
      <c r="V73" s="62">
        <f t="shared" si="24"/>
        <v>0</v>
      </c>
      <c r="W73" s="62">
        <f t="shared" si="25"/>
        <v>0</v>
      </c>
      <c r="X73" s="62">
        <f t="shared" si="26"/>
        <v>0</v>
      </c>
      <c r="Y73" s="62">
        <f t="shared" si="27"/>
        <v>0</v>
      </c>
      <c r="Z73" s="62">
        <f t="shared" si="28"/>
        <v>0</v>
      </c>
      <c r="AA73" s="62">
        <f t="shared" si="29"/>
        <v>0</v>
      </c>
      <c r="AB73" s="62">
        <f t="shared" si="30"/>
        <v>0</v>
      </c>
      <c r="AC73" s="63">
        <f t="shared" si="35"/>
        <v>0</v>
      </c>
      <c r="AD73" s="63">
        <f t="shared" si="36"/>
        <v>0</v>
      </c>
      <c r="AE73" s="63">
        <f t="shared" si="37"/>
        <v>0</v>
      </c>
      <c r="AF73" s="63">
        <f t="shared" si="38"/>
        <v>0</v>
      </c>
      <c r="AG73" s="63">
        <f t="shared" si="39"/>
        <v>0</v>
      </c>
      <c r="AH73" s="63">
        <f t="shared" si="40"/>
        <v>0</v>
      </c>
      <c r="AI73" s="63">
        <f t="shared" si="41"/>
        <v>0</v>
      </c>
      <c r="AJ73" s="63">
        <f t="shared" si="42"/>
        <v>0</v>
      </c>
      <c r="AK73" s="63">
        <f t="shared" si="43"/>
        <v>0</v>
      </c>
    </row>
    <row r="74" spans="1:38" s="2" customFormat="1" ht="14" customHeight="1">
      <c r="B74" s="113"/>
      <c r="C74" s="85" t="s">
        <v>115</v>
      </c>
      <c r="D74" s="88" t="s">
        <v>73</v>
      </c>
      <c r="E74" s="7">
        <v>0</v>
      </c>
      <c r="F74" s="7">
        <v>0</v>
      </c>
      <c r="G74" s="36"/>
      <c r="H74" s="37"/>
      <c r="I74" s="37"/>
      <c r="J74" s="37"/>
      <c r="K74" s="37"/>
      <c r="L74" s="37"/>
      <c r="M74" s="37"/>
      <c r="N74" s="37"/>
      <c r="O74" s="38"/>
      <c r="P74" s="106"/>
      <c r="R74" s="59" t="s">
        <v>24</v>
      </c>
      <c r="S74" s="57">
        <f>IF(C74=$R$2,#N/A,1)</f>
        <v>1</v>
      </c>
      <c r="T74" s="62">
        <f t="shared" si="22"/>
        <v>0</v>
      </c>
      <c r="U74" s="62">
        <f t="shared" si="23"/>
        <v>0</v>
      </c>
      <c r="V74" s="62">
        <f t="shared" si="24"/>
        <v>0</v>
      </c>
      <c r="W74" s="62">
        <f t="shared" si="25"/>
        <v>0</v>
      </c>
      <c r="X74" s="62">
        <f t="shared" si="26"/>
        <v>0</v>
      </c>
      <c r="Y74" s="62">
        <f t="shared" si="27"/>
        <v>0</v>
      </c>
      <c r="Z74" s="62">
        <f t="shared" si="28"/>
        <v>0</v>
      </c>
      <c r="AA74" s="62">
        <f t="shared" si="29"/>
        <v>0</v>
      </c>
      <c r="AB74" s="62">
        <f t="shared" si="30"/>
        <v>0</v>
      </c>
      <c r="AC74" s="63">
        <f t="shared" si="35"/>
        <v>0</v>
      </c>
      <c r="AD74" s="63">
        <f t="shared" si="36"/>
        <v>0</v>
      </c>
      <c r="AE74" s="63">
        <f t="shared" si="37"/>
        <v>0</v>
      </c>
      <c r="AF74" s="63">
        <f t="shared" si="38"/>
        <v>0</v>
      </c>
      <c r="AG74" s="63">
        <f t="shared" si="39"/>
        <v>0</v>
      </c>
      <c r="AH74" s="63">
        <f t="shared" si="40"/>
        <v>0</v>
      </c>
      <c r="AI74" s="63">
        <f t="shared" si="41"/>
        <v>0</v>
      </c>
      <c r="AJ74" s="63">
        <f t="shared" si="42"/>
        <v>0</v>
      </c>
      <c r="AK74" s="63">
        <f t="shared" si="43"/>
        <v>0</v>
      </c>
    </row>
    <row r="75" spans="1:38" s="19" customFormat="1" ht="14" customHeight="1" thickBot="1">
      <c r="A75" s="2"/>
      <c r="B75" s="80"/>
      <c r="C75" s="79" t="str">
        <f t="shared" si="33"/>
        <v>卒業研究</v>
      </c>
      <c r="D75" s="69">
        <v>4</v>
      </c>
      <c r="E75" s="83">
        <v>0</v>
      </c>
      <c r="F75" s="83">
        <v>0</v>
      </c>
      <c r="G75" s="66">
        <v>0.1</v>
      </c>
      <c r="H75" s="67">
        <v>0.1</v>
      </c>
      <c r="I75" s="67">
        <v>0.1</v>
      </c>
      <c r="J75" s="67">
        <v>0.3</v>
      </c>
      <c r="K75" s="67">
        <v>0.1</v>
      </c>
      <c r="L75" s="67">
        <v>0.1</v>
      </c>
      <c r="M75" s="67">
        <v>0.1</v>
      </c>
      <c r="N75" s="67"/>
      <c r="O75" s="68">
        <v>0.1</v>
      </c>
      <c r="P75" s="107"/>
      <c r="R75" s="57" t="s">
        <v>101</v>
      </c>
      <c r="S75" s="57">
        <f t="shared" si="34"/>
        <v>1</v>
      </c>
      <c r="T75" s="62">
        <f t="shared" ref="T75" si="44">G75*$E75*$S75</f>
        <v>0</v>
      </c>
      <c r="U75" s="62">
        <f t="shared" ref="U75" si="45">H75*$E75*$S75</f>
        <v>0</v>
      </c>
      <c r="V75" s="62">
        <f t="shared" ref="V75" si="46">I75*$E75*$S75</f>
        <v>0</v>
      </c>
      <c r="W75" s="62">
        <f t="shared" ref="W75" si="47">J75*$E75*$S75</f>
        <v>0</v>
      </c>
      <c r="X75" s="62">
        <f t="shared" ref="X75" si="48">K75*$E75*$S75</f>
        <v>0</v>
      </c>
      <c r="Y75" s="62">
        <f t="shared" ref="Y75" si="49">L75*$E75*$S75</f>
        <v>0</v>
      </c>
      <c r="Z75" s="62">
        <f t="shared" ref="Z75" si="50">M75*$E75*$S75</f>
        <v>0</v>
      </c>
      <c r="AA75" s="62">
        <f t="shared" ref="AA75" si="51">N75*$E75*$S75</f>
        <v>0</v>
      </c>
      <c r="AB75" s="62">
        <f t="shared" ref="AB75" si="52">O75*$E75*$S75</f>
        <v>0</v>
      </c>
      <c r="AC75" s="63">
        <f t="shared" si="35"/>
        <v>0</v>
      </c>
      <c r="AD75" s="63">
        <f t="shared" si="36"/>
        <v>0</v>
      </c>
      <c r="AE75" s="63">
        <f t="shared" si="37"/>
        <v>0</v>
      </c>
      <c r="AF75" s="63">
        <f t="shared" si="38"/>
        <v>0</v>
      </c>
      <c r="AG75" s="63">
        <f t="shared" si="39"/>
        <v>0</v>
      </c>
      <c r="AH75" s="63">
        <f t="shared" si="40"/>
        <v>0</v>
      </c>
      <c r="AI75" s="63">
        <f t="shared" si="41"/>
        <v>0</v>
      </c>
      <c r="AJ75" s="63">
        <f t="shared" si="42"/>
        <v>0</v>
      </c>
      <c r="AK75" s="63">
        <f t="shared" si="43"/>
        <v>0</v>
      </c>
      <c r="AL75" s="2"/>
    </row>
    <row r="76" spans="1:38" s="19" customFormat="1" ht="14" customHeight="1">
      <c r="A76" s="2"/>
      <c r="B76" s="114"/>
      <c r="C76" s="163" t="s">
        <v>114</v>
      </c>
      <c r="D76" s="164"/>
      <c r="E76" s="84">
        <f>SUM(E6:E74)</f>
        <v>0</v>
      </c>
      <c r="F76" s="84">
        <f>SUM(F6:F74)</f>
        <v>0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07"/>
      <c r="R76" s="81"/>
      <c r="S76" s="82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63"/>
      <c r="AE76" s="63"/>
      <c r="AF76" s="63"/>
      <c r="AG76" s="63"/>
      <c r="AH76" s="63"/>
      <c r="AI76" s="63"/>
      <c r="AJ76" s="63"/>
      <c r="AK76" s="63"/>
      <c r="AL76" s="2"/>
    </row>
    <row r="77" spans="1:38" s="19" customFormat="1" ht="6" customHeight="1" thickBot="1">
      <c r="B77" s="114"/>
      <c r="C77" s="116"/>
      <c r="D77" s="117"/>
      <c r="E77" s="118"/>
      <c r="F77" s="119"/>
      <c r="G77" s="120"/>
      <c r="H77" s="120"/>
      <c r="I77" s="120"/>
      <c r="J77" s="120"/>
      <c r="K77" s="120"/>
      <c r="L77" s="120"/>
      <c r="M77" s="120"/>
      <c r="N77" s="120"/>
      <c r="O77" s="120"/>
      <c r="P77" s="108"/>
      <c r="R77" s="192" t="s">
        <v>79</v>
      </c>
      <c r="S77" s="193"/>
      <c r="T77" s="64" t="str">
        <f t="shared" ref="T77:AB77" si="53">G78</f>
        <v>(A)</v>
      </c>
      <c r="U77" s="64" t="str">
        <f t="shared" si="53"/>
        <v>(B)</v>
      </c>
      <c r="V77" s="64" t="str">
        <f t="shared" si="53"/>
        <v>(C)</v>
      </c>
      <c r="W77" s="64" t="str">
        <f t="shared" si="53"/>
        <v>(D)</v>
      </c>
      <c r="X77" s="64" t="str">
        <f t="shared" si="53"/>
        <v>(E)</v>
      </c>
      <c r="Y77" s="64" t="str">
        <f t="shared" si="53"/>
        <v>(F)</v>
      </c>
      <c r="Z77" s="64" t="str">
        <f t="shared" si="53"/>
        <v>(G)</v>
      </c>
      <c r="AA77" s="64" t="str">
        <f t="shared" si="53"/>
        <v>(H)</v>
      </c>
      <c r="AB77" s="64" t="str">
        <f t="shared" si="53"/>
        <v>(I)</v>
      </c>
      <c r="AC77" s="64" t="str">
        <f t="shared" ref="AC77:AK77" si="54">G78</f>
        <v>(A)</v>
      </c>
      <c r="AD77" s="64" t="str">
        <f t="shared" si="54"/>
        <v>(B)</v>
      </c>
      <c r="AE77" s="64" t="str">
        <f t="shared" si="54"/>
        <v>(C)</v>
      </c>
      <c r="AF77" s="64" t="str">
        <f t="shared" si="54"/>
        <v>(D)</v>
      </c>
      <c r="AG77" s="64" t="str">
        <f t="shared" si="54"/>
        <v>(E)</v>
      </c>
      <c r="AH77" s="64" t="str">
        <f t="shared" si="54"/>
        <v>(F)</v>
      </c>
      <c r="AI77" s="64" t="str">
        <f t="shared" si="54"/>
        <v>(G)</v>
      </c>
      <c r="AJ77" s="64" t="str">
        <f t="shared" si="54"/>
        <v>(H)</v>
      </c>
      <c r="AK77" s="64" t="str">
        <f t="shared" si="54"/>
        <v>(I)</v>
      </c>
      <c r="AL77" s="2"/>
    </row>
    <row r="78" spans="1:38" s="20" customFormat="1" ht="17" customHeight="1">
      <c r="A78" s="19"/>
      <c r="B78" s="114"/>
      <c r="C78" s="121" t="s">
        <v>107</v>
      </c>
      <c r="D78" s="122"/>
      <c r="E78" s="122"/>
      <c r="F78" s="122"/>
      <c r="G78" s="123" t="s">
        <v>15</v>
      </c>
      <c r="H78" s="124" t="s">
        <v>16</v>
      </c>
      <c r="I78" s="124" t="s">
        <v>17</v>
      </c>
      <c r="J78" s="124" t="s">
        <v>18</v>
      </c>
      <c r="K78" s="124" t="s">
        <v>19</v>
      </c>
      <c r="L78" s="124" t="s">
        <v>20</v>
      </c>
      <c r="M78" s="124" t="s">
        <v>21</v>
      </c>
      <c r="N78" s="124" t="s">
        <v>22</v>
      </c>
      <c r="O78" s="125" t="s">
        <v>23</v>
      </c>
      <c r="P78" s="109"/>
      <c r="R78" s="194"/>
      <c r="S78" s="195"/>
      <c r="T78" s="65">
        <f t="shared" ref="T78:AK78" si="55">SUM(T6:T75)</f>
        <v>0</v>
      </c>
      <c r="U78" s="65">
        <f t="shared" si="55"/>
        <v>0</v>
      </c>
      <c r="V78" s="65">
        <f t="shared" si="55"/>
        <v>0</v>
      </c>
      <c r="W78" s="65">
        <f t="shared" si="55"/>
        <v>0</v>
      </c>
      <c r="X78" s="65">
        <f t="shared" si="55"/>
        <v>0</v>
      </c>
      <c r="Y78" s="65">
        <f t="shared" si="55"/>
        <v>0</v>
      </c>
      <c r="Z78" s="65">
        <f t="shared" si="55"/>
        <v>0</v>
      </c>
      <c r="AA78" s="65">
        <f t="shared" si="55"/>
        <v>0</v>
      </c>
      <c r="AB78" s="65">
        <f t="shared" si="55"/>
        <v>0</v>
      </c>
      <c r="AC78" s="65">
        <f t="shared" si="55"/>
        <v>0</v>
      </c>
      <c r="AD78" s="65">
        <f t="shared" si="55"/>
        <v>0</v>
      </c>
      <c r="AE78" s="65">
        <f t="shared" si="55"/>
        <v>0</v>
      </c>
      <c r="AF78" s="65">
        <f t="shared" si="55"/>
        <v>0</v>
      </c>
      <c r="AG78" s="65">
        <f t="shared" si="55"/>
        <v>0</v>
      </c>
      <c r="AH78" s="65">
        <f t="shared" si="55"/>
        <v>0</v>
      </c>
      <c r="AI78" s="65">
        <f t="shared" si="55"/>
        <v>0</v>
      </c>
      <c r="AJ78" s="65">
        <f t="shared" si="55"/>
        <v>0</v>
      </c>
      <c r="AK78" s="65">
        <f t="shared" si="55"/>
        <v>0</v>
      </c>
      <c r="AL78" s="2"/>
    </row>
    <row r="79" spans="1:38" s="20" customFormat="1" ht="17" customHeight="1">
      <c r="B79" s="126"/>
      <c r="C79" s="127" t="s">
        <v>102</v>
      </c>
      <c r="D79" s="128"/>
      <c r="E79" s="128"/>
      <c r="F79" s="128"/>
      <c r="G79" s="129">
        <f>ROUNDUP(T78,1)</f>
        <v>0</v>
      </c>
      <c r="H79" s="130">
        <f t="shared" ref="H79:O79" si="56">ROUNDUP(U78,1)</f>
        <v>0</v>
      </c>
      <c r="I79" s="130">
        <f t="shared" si="56"/>
        <v>0</v>
      </c>
      <c r="J79" s="130">
        <f t="shared" si="56"/>
        <v>0</v>
      </c>
      <c r="K79" s="130">
        <f t="shared" si="56"/>
        <v>0</v>
      </c>
      <c r="L79" s="130">
        <f t="shared" si="56"/>
        <v>0</v>
      </c>
      <c r="M79" s="130">
        <f t="shared" si="56"/>
        <v>0</v>
      </c>
      <c r="N79" s="130">
        <f t="shared" si="56"/>
        <v>0</v>
      </c>
      <c r="O79" s="131">
        <f t="shared" si="56"/>
        <v>0</v>
      </c>
      <c r="P79" s="109"/>
    </row>
    <row r="80" spans="1:38" s="20" customFormat="1" ht="17" customHeight="1">
      <c r="B80" s="126"/>
      <c r="C80" s="127" t="s">
        <v>103</v>
      </c>
      <c r="D80" s="128"/>
      <c r="E80" s="128"/>
      <c r="F80" s="128"/>
      <c r="G80" s="129">
        <f>ROUNDUP(AC78,1)</f>
        <v>0</v>
      </c>
      <c r="H80" s="130">
        <f t="shared" ref="H80:O80" si="57">ROUNDUP(AD78,1)</f>
        <v>0</v>
      </c>
      <c r="I80" s="130">
        <f t="shared" si="57"/>
        <v>0</v>
      </c>
      <c r="J80" s="130">
        <f t="shared" si="57"/>
        <v>0</v>
      </c>
      <c r="K80" s="130">
        <f t="shared" si="57"/>
        <v>0</v>
      </c>
      <c r="L80" s="130">
        <f t="shared" si="57"/>
        <v>0</v>
      </c>
      <c r="M80" s="130">
        <f t="shared" si="57"/>
        <v>0</v>
      </c>
      <c r="N80" s="130">
        <f t="shared" si="57"/>
        <v>0</v>
      </c>
      <c r="O80" s="131">
        <f t="shared" si="57"/>
        <v>0</v>
      </c>
      <c r="P80" s="109"/>
    </row>
    <row r="81" spans="1:16" s="20" customFormat="1" ht="16.5" customHeight="1" thickBot="1">
      <c r="B81" s="126"/>
      <c r="C81" s="132" t="s">
        <v>104</v>
      </c>
      <c r="D81" s="133"/>
      <c r="E81" s="133"/>
      <c r="F81" s="133"/>
      <c r="G81" s="134">
        <f>G79+G80</f>
        <v>0</v>
      </c>
      <c r="H81" s="135">
        <f t="shared" ref="H81:O81" si="58">H79+H80</f>
        <v>0</v>
      </c>
      <c r="I81" s="135">
        <f t="shared" si="58"/>
        <v>0</v>
      </c>
      <c r="J81" s="135">
        <f t="shared" si="58"/>
        <v>0</v>
      </c>
      <c r="K81" s="135">
        <f t="shared" si="58"/>
        <v>0</v>
      </c>
      <c r="L81" s="135">
        <f t="shared" si="58"/>
        <v>0</v>
      </c>
      <c r="M81" s="135">
        <f t="shared" si="58"/>
        <v>0</v>
      </c>
      <c r="N81" s="135">
        <f t="shared" si="58"/>
        <v>0</v>
      </c>
      <c r="O81" s="136">
        <f t="shared" si="58"/>
        <v>0</v>
      </c>
      <c r="P81" s="109"/>
    </row>
    <row r="82" spans="1:16" s="3" customFormat="1" ht="4.5" customHeight="1" thickBot="1">
      <c r="A82" s="20"/>
      <c r="B82" s="137"/>
      <c r="C82" s="137"/>
      <c r="D82" s="137"/>
      <c r="E82" s="137"/>
      <c r="F82" s="137"/>
      <c r="G82" s="109"/>
      <c r="H82" s="109"/>
      <c r="I82" s="109"/>
      <c r="J82" s="109"/>
      <c r="K82" s="109"/>
      <c r="L82" s="109"/>
      <c r="M82" s="109"/>
      <c r="N82" s="109"/>
      <c r="O82" s="109"/>
      <c r="P82" s="110"/>
    </row>
    <row r="83" spans="1:16" s="3" customFormat="1" ht="16.5" customHeight="1" thickBot="1">
      <c r="B83" s="96"/>
      <c r="C83" s="138" t="s">
        <v>105</v>
      </c>
      <c r="D83" s="139"/>
      <c r="E83" s="139"/>
      <c r="F83" s="140"/>
      <c r="G83" s="141">
        <v>13.9</v>
      </c>
      <c r="H83" s="142">
        <v>2.4</v>
      </c>
      <c r="I83" s="142">
        <v>12.2</v>
      </c>
      <c r="J83" s="142">
        <v>50.6</v>
      </c>
      <c r="K83" s="142">
        <v>4.5999999999999996</v>
      </c>
      <c r="L83" s="142">
        <v>3</v>
      </c>
      <c r="M83" s="142">
        <v>6.9</v>
      </c>
      <c r="N83" s="142">
        <v>7.3</v>
      </c>
      <c r="O83" s="143">
        <v>1.5</v>
      </c>
      <c r="P83" s="110"/>
    </row>
    <row r="84" spans="1:16" ht="4.5" customHeight="1" thickBot="1">
      <c r="A84" s="3"/>
      <c r="B84" s="96"/>
      <c r="C84" s="96"/>
      <c r="D84" s="96"/>
      <c r="E84" s="96"/>
      <c r="F84" s="96"/>
      <c r="G84" s="110"/>
      <c r="H84" s="110"/>
      <c r="I84" s="110"/>
      <c r="J84" s="110"/>
      <c r="K84" s="110"/>
      <c r="L84" s="110"/>
      <c r="M84" s="110"/>
      <c r="N84" s="110"/>
      <c r="O84" s="110"/>
      <c r="P84" s="111"/>
    </row>
    <row r="85" spans="1:16" s="3" customFormat="1" ht="16.5" customHeight="1" thickBot="1">
      <c r="B85" s="96"/>
      <c r="C85" s="138" t="s">
        <v>106</v>
      </c>
      <c r="D85" s="144"/>
      <c r="E85" s="145"/>
      <c r="F85" s="146" t="str">
        <f>IF(SUM(F6:F75)=0,"○","×")</f>
        <v>○</v>
      </c>
      <c r="G85" s="147" t="str">
        <f>IF(G81&gt;=G83,"○","×")</f>
        <v>×</v>
      </c>
      <c r="H85" s="148" t="str">
        <f t="shared" ref="H85:O85" si="59">IF(H81&gt;=H83,"○","×")</f>
        <v>×</v>
      </c>
      <c r="I85" s="148" t="str">
        <f t="shared" si="59"/>
        <v>×</v>
      </c>
      <c r="J85" s="148" t="str">
        <f t="shared" si="59"/>
        <v>×</v>
      </c>
      <c r="K85" s="148" t="str">
        <f t="shared" si="59"/>
        <v>×</v>
      </c>
      <c r="L85" s="148" t="str">
        <f t="shared" si="59"/>
        <v>×</v>
      </c>
      <c r="M85" s="148" t="str">
        <f t="shared" si="59"/>
        <v>×</v>
      </c>
      <c r="N85" s="148" t="str">
        <f t="shared" si="59"/>
        <v>×</v>
      </c>
      <c r="O85" s="149" t="str">
        <f t="shared" si="59"/>
        <v>×</v>
      </c>
      <c r="P85" s="110"/>
    </row>
    <row r="86" spans="1:16" s="3" customFormat="1" ht="15" customHeight="1">
      <c r="B86" s="96"/>
      <c r="C86" s="96"/>
      <c r="D86" s="96"/>
      <c r="E86" s="150"/>
      <c r="F86" s="151"/>
      <c r="G86" s="151"/>
      <c r="H86" s="151"/>
      <c r="I86" s="151"/>
      <c r="J86" s="151"/>
      <c r="K86" s="151"/>
      <c r="L86" s="151"/>
      <c r="M86" s="151"/>
      <c r="N86" s="151"/>
      <c r="O86" s="152" t="s">
        <v>135</v>
      </c>
      <c r="P86" s="110"/>
    </row>
    <row r="87" spans="1:16" s="3" customFormat="1" ht="15" customHeight="1"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1"/>
    </row>
    <row r="88" spans="1:16" s="3" customFormat="1" ht="15" customHeight="1">
      <c r="B88" s="3" t="s">
        <v>81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1"/>
    </row>
    <row r="89" spans="1:16" s="3" customFormat="1" ht="15" customHeight="1">
      <c r="B89" s="3" t="s">
        <v>129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1"/>
    </row>
    <row r="90" spans="1:16" s="3" customFormat="1" ht="15" customHeight="1">
      <c r="B90" s="3" t="s">
        <v>108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1"/>
    </row>
    <row r="91" spans="1:16" s="3" customFormat="1" ht="15" customHeight="1">
      <c r="B91" s="3" t="s">
        <v>109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1"/>
    </row>
    <row r="92" spans="1:16" s="3" customFormat="1" ht="15" customHeight="1">
      <c r="B92" s="3" t="s">
        <v>121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1"/>
    </row>
    <row r="93" spans="1:16" s="3" customFormat="1" ht="15" customHeight="1">
      <c r="B93" s="3" t="s">
        <v>110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1"/>
    </row>
    <row r="94" spans="1:16" s="3" customFormat="1" ht="15" customHeight="1">
      <c r="B94" s="3" t="s">
        <v>111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1"/>
    </row>
    <row r="95" spans="1:16" s="3" customFormat="1" ht="15" customHeight="1">
      <c r="B95" s="3" t="s">
        <v>120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1"/>
    </row>
    <row r="96" spans="1:16" s="3" customFormat="1" ht="15" customHeight="1">
      <c r="B96" s="3" t="s">
        <v>116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1"/>
    </row>
    <row r="97" spans="2:16" s="3" customFormat="1" ht="15" customHeight="1">
      <c r="B97" s="3" t="s">
        <v>123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1"/>
    </row>
    <row r="98" spans="2:16" ht="16">
      <c r="B98" s="3" t="s">
        <v>117</v>
      </c>
      <c r="C98" s="3"/>
      <c r="D98" s="3"/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6"/>
    </row>
    <row r="99" spans="2:16" ht="16">
      <c r="B99" s="3" t="s">
        <v>112</v>
      </c>
      <c r="C99" s="3"/>
      <c r="D99" s="3"/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6"/>
    </row>
    <row r="100" spans="2:16">
      <c r="B100" s="3" t="s">
        <v>118</v>
      </c>
      <c r="C100" s="3"/>
    </row>
    <row r="101" spans="2:16">
      <c r="B101" s="3" t="s">
        <v>119</v>
      </c>
      <c r="C101" s="3"/>
    </row>
    <row r="102" spans="2:16">
      <c r="B102" s="55"/>
      <c r="C102" s="55"/>
    </row>
    <row r="103" spans="2:16">
      <c r="B103" s="3"/>
      <c r="C103" s="3"/>
      <c r="D103" s="3"/>
    </row>
  </sheetData>
  <sheetProtection algorithmName="SHA-512" hashValue="2oY3w/eyU/ff8QcoYkl/j3kujq2eGHu6GTl/87LxRcmHw0Ec8xJ+dKyPPdlq6R85CsqyNK6GI1gDm4ToVtOZvA==" saltValue="2RF2N5P7fR0EpncMmLmeOQ==" spinCount="100000" sheet="1" objects="1" scenarios="1"/>
  <mergeCells count="25">
    <mergeCell ref="T4:AB4"/>
    <mergeCell ref="AC4:AK4"/>
    <mergeCell ref="R4:R5"/>
    <mergeCell ref="S4:S5"/>
    <mergeCell ref="R77:S78"/>
    <mergeCell ref="G4:O4"/>
    <mergeCell ref="B1:G1"/>
    <mergeCell ref="H1:I1"/>
    <mergeCell ref="J1:L1"/>
    <mergeCell ref="N1:P1"/>
    <mergeCell ref="H2:I2"/>
    <mergeCell ref="J2:L2"/>
    <mergeCell ref="N2:P2"/>
    <mergeCell ref="E4:F4"/>
    <mergeCell ref="B4:C5"/>
    <mergeCell ref="B6:B8"/>
    <mergeCell ref="B9:B15"/>
    <mergeCell ref="B17:B18"/>
    <mergeCell ref="B19:B35"/>
    <mergeCell ref="B36:B45"/>
    <mergeCell ref="C76:D76"/>
    <mergeCell ref="B46:B53"/>
    <mergeCell ref="B54:B59"/>
    <mergeCell ref="B60:B66"/>
    <mergeCell ref="B67:B73"/>
  </mergeCells>
  <phoneticPr fontId="3"/>
  <pageMargins left="0.78740157480314965" right="0.27559055118110237" top="0.59055118110236227" bottom="0.19685039370078741" header="0" footer="0.19685039370078741"/>
  <pageSetup paperSize="9" scale="64" orientation="portrait" verticalDpi="1200" r:id="rId1"/>
  <ignoredErrors>
    <ignoredError sqref="E76:F76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2024年度シラバス</vt:lpstr>
      <vt:lpstr>'2024年度シラバス'!Print_Area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2022-08-23T10:05:44Z</cp:lastPrinted>
  <dcterms:created xsi:type="dcterms:W3CDTF">2005-11-12T00:46:39Z</dcterms:created>
  <dcterms:modified xsi:type="dcterms:W3CDTF">2024-07-26T07:55:37Z</dcterms:modified>
  <cp:category/>
</cp:coreProperties>
</file>